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filterPrivacy="1" codeName="ThisWorkbook"/>
  <xr:revisionPtr revIDLastSave="70" documentId="13_ncr:1_{A50C01A3-0C95-4975-8889-57D2290C4247}" xr6:coauthVersionLast="45" xr6:coauthVersionMax="45" xr10:uidLastSave="{9B01EAA2-9F9A-49F4-BE57-6A134C3A14DC}"/>
  <bookViews>
    <workbookView showSheetTabs="0" xWindow="-120" yWindow="-120" windowWidth="29040" windowHeight="15840" xr2:uid="{00000000-000D-0000-FFFF-FFFF00000000}"/>
  </bookViews>
  <sheets>
    <sheet name="Home" sheetId="7" r:id="rId1"/>
    <sheet name="1" sheetId="2" r:id="rId2"/>
    <sheet name="2" sheetId="8" r:id="rId3"/>
  </sheets>
  <definedNames>
    <definedName name="_xlnm.Print_Area" localSheetId="1">'1'!$A$1:$P$25</definedName>
    <definedName name="_xlnm.Print_Area" localSheetId="2">'2'!$A$1:$M$16</definedName>
    <definedName name="_xlnm.Print_Area" localSheetId="0">Home!$C$3:$R$25</definedName>
    <definedName name="_xlnm.Print_Titles" localSheetId="1">'1'!$2:$3</definedName>
    <definedName name="_xlnm.Print_Titles" localSheetId="2">'2'!$2:$3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2" l="1"/>
  <c r="Q18" i="2"/>
  <c r="G14" i="2" l="1"/>
  <c r="O18" i="2"/>
  <c r="L22" i="8" s="1"/>
  <c r="M18" i="2"/>
  <c r="L25" i="8" l="1"/>
  <c r="L24" i="8"/>
  <c r="L23" i="8"/>
  <c r="G13" i="2"/>
  <c r="Q21" i="2" s="1"/>
  <c r="H22" i="8"/>
  <c r="K18" i="2"/>
  <c r="D22" i="8" s="1"/>
  <c r="D25" i="8" s="1"/>
  <c r="I18" i="2"/>
  <c r="L15" i="8" s="1"/>
  <c r="G12" i="2"/>
  <c r="G5" i="2"/>
  <c r="G6" i="2"/>
  <c r="G7" i="2"/>
  <c r="G8" i="2"/>
  <c r="G9" i="2"/>
  <c r="G10" i="2"/>
  <c r="G11" i="2"/>
  <c r="G18" i="2"/>
  <c r="H15" i="8" s="1"/>
  <c r="H18" i="8" s="1"/>
  <c r="E18" i="2"/>
  <c r="D15" i="8" s="1"/>
  <c r="L8" i="8"/>
  <c r="H8" i="8"/>
  <c r="O21" i="2" l="1"/>
  <c r="D29" i="8"/>
  <c r="D32" i="8" s="1"/>
  <c r="L26" i="8"/>
  <c r="O20" i="2" s="1"/>
  <c r="O22" i="2" s="1"/>
  <c r="O24" i="2" s="1"/>
  <c r="M21" i="2"/>
  <c r="I21" i="2"/>
  <c r="D24" i="8"/>
  <c r="K21" i="2"/>
  <c r="G21" i="2"/>
  <c r="L11" i="8"/>
  <c r="L9" i="8"/>
  <c r="L10" i="8"/>
  <c r="D23" i="8"/>
  <c r="D16" i="8"/>
  <c r="D18" i="8"/>
  <c r="D17" i="8"/>
  <c r="H11" i="8"/>
  <c r="H10" i="8"/>
  <c r="H9" i="8"/>
  <c r="L18" i="8"/>
  <c r="L16" i="8"/>
  <c r="L17" i="8"/>
  <c r="H17" i="8"/>
  <c r="H16" i="8"/>
  <c r="E21" i="2"/>
  <c r="D31" i="8" l="1"/>
  <c r="D30" i="8"/>
  <c r="H25" i="8"/>
  <c r="H24" i="8"/>
  <c r="H23" i="8"/>
  <c r="H19" i="8"/>
  <c r="G20" i="2" s="1"/>
  <c r="G22" i="2" s="1"/>
  <c r="G24" i="2" s="1"/>
  <c r="H12" i="8"/>
  <c r="L12" i="8"/>
  <c r="L19" i="8"/>
  <c r="I20" i="2" s="1"/>
  <c r="I22" i="2" s="1"/>
  <c r="I24" i="2" s="1"/>
  <c r="D19" i="8"/>
  <c r="E20" i="2" s="1"/>
  <c r="E22" i="2" s="1"/>
  <c r="E24" i="2" s="1"/>
  <c r="D26" i="8"/>
  <c r="K20" i="2" s="1"/>
  <c r="K22" i="2" s="1"/>
  <c r="K24" i="2" s="1"/>
  <c r="D33" i="8" l="1"/>
  <c r="Q20" i="2" s="1"/>
  <c r="Q22" i="2" s="1"/>
  <c r="Q24" i="2" s="1"/>
  <c r="H26" i="8"/>
  <c r="M20" i="2" s="1"/>
  <c r="M22" i="2" s="1"/>
  <c r="M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23" authorId="0" shapeId="0" xr:uid="{00000000-0006-0000-0000-000001000000}">
      <text>
        <r>
          <rPr>
            <b/>
            <sz val="8"/>
            <color indexed="45"/>
            <rFont val="Tahoma"/>
            <family val="2"/>
          </rPr>
          <t>© Indicator - Niets uit dit rekenmodel mag worden verveelvoudigd, opgeslagen in een geautomatiseerd gegevensbestand of openbaar worden gemaakt in enige vorm of op enige wijze, hetzij elektronisch, mechanisch, door fotokopieën, opnamen of op enige andere manier, zonder voorafgaande schriftelijke toestemming van de uitgever.</t>
        </r>
      </text>
    </comment>
    <comment ref="P24" authorId="0" shapeId="0" xr:uid="{00000000-0006-0000-0000-000002000000}">
      <text>
        <r>
          <rPr>
            <b/>
            <sz val="8"/>
            <color indexed="45"/>
            <rFont val="Tahoma"/>
            <family val="2"/>
          </rPr>
          <t>Indicator - De auteurs, de redactie en de uitgever staan in voor de betrouwbaarheid van dit rekenmodel waarvoor ze echter niet aansprakelijk kunnen worden gesteld.</t>
        </r>
      </text>
    </comment>
  </commentList>
</comments>
</file>

<file path=xl/sharedStrings.xml><?xml version="1.0" encoding="utf-8"?>
<sst xmlns="http://schemas.openxmlformats.org/spreadsheetml/2006/main" count="100" uniqueCount="64">
  <si>
    <t>Reken het snel zelf uit!</t>
  </si>
  <si>
    <r>
      <t>}</t>
    </r>
    <r>
      <rPr>
        <b/>
        <sz val="9"/>
        <color indexed="45"/>
        <rFont val="Tahoma"/>
        <family val="2"/>
      </rPr>
      <t xml:space="preserve"> klik </t>
    </r>
    <r>
      <rPr>
        <b/>
        <u/>
        <sz val="9"/>
        <color indexed="45"/>
        <rFont val="tahoma"/>
        <family val="2"/>
      </rPr>
      <t>hier</t>
    </r>
  </si>
  <si>
    <r>
      <t>}</t>
    </r>
    <r>
      <rPr>
        <sz val="8"/>
        <color indexed="45"/>
        <rFont val="Tahoma"/>
        <family val="2"/>
      </rPr>
      <t xml:space="preserve"> </t>
    </r>
    <r>
      <rPr>
        <u/>
        <sz val="8"/>
        <color indexed="45"/>
        <rFont val="Tahoma"/>
        <family val="2"/>
      </rPr>
      <t>copyright</t>
    </r>
  </si>
  <si>
    <r>
      <t>}</t>
    </r>
    <r>
      <rPr>
        <sz val="8"/>
        <color indexed="45"/>
        <rFont val="Tahoma"/>
        <family val="2"/>
      </rPr>
      <t xml:space="preserve"> </t>
    </r>
    <r>
      <rPr>
        <u/>
        <sz val="8"/>
        <color indexed="45"/>
        <rFont val="Tahoma"/>
        <family val="2"/>
      </rPr>
      <t>disclaimer</t>
    </r>
  </si>
  <si>
    <t>Ç</t>
  </si>
  <si>
    <t>i</t>
  </si>
  <si>
    <t>Å</t>
  </si>
  <si>
    <t>Æ</t>
  </si>
  <si>
    <r>
      <t>}</t>
    </r>
    <r>
      <rPr>
        <b/>
        <sz val="10"/>
        <color indexed="14"/>
        <rFont val="tahoma"/>
        <family val="2"/>
      </rPr>
      <t xml:space="preserve"> </t>
    </r>
    <r>
      <rPr>
        <b/>
        <sz val="10"/>
        <color indexed="21"/>
        <rFont val="tahoma"/>
        <family val="2"/>
      </rPr>
      <t>Gegevens: vul de rode vakjes in</t>
    </r>
  </si>
  <si>
    <t>Belastingheffing</t>
  </si>
  <si>
    <r>
      <t>}</t>
    </r>
    <r>
      <rPr>
        <b/>
        <sz val="10"/>
        <color indexed="14"/>
        <rFont val="tahoma"/>
        <family val="2"/>
      </rPr>
      <t xml:space="preserve"> </t>
    </r>
    <r>
      <rPr>
        <b/>
        <sz val="10"/>
        <color indexed="59"/>
        <rFont val="tahoma"/>
        <family val="2"/>
      </rPr>
      <t>Herrekening</t>
    </r>
  </si>
  <si>
    <t>Gemiddeld inkomen</t>
  </si>
  <si>
    <t>Belasting 2010</t>
  </si>
  <si>
    <t>Totaal</t>
  </si>
  <si>
    <t>Belasting 2011</t>
  </si>
  <si>
    <r>
      <t xml:space="preserve">Schootense Dreef 31 </t>
    </r>
    <r>
      <rPr>
        <sz val="9"/>
        <color indexed="45"/>
        <rFont val="Wingdings"/>
        <charset val="2"/>
      </rPr>
      <t>§</t>
    </r>
    <r>
      <rPr>
        <sz val="9"/>
        <color indexed="45"/>
        <rFont val="tahoma"/>
        <family val="2"/>
      </rPr>
      <t xml:space="preserve"> 5708 HZ Helmond </t>
    </r>
    <r>
      <rPr>
        <sz val="9"/>
        <color indexed="45"/>
        <rFont val="Wingdings"/>
        <charset val="2"/>
      </rPr>
      <t>§</t>
    </r>
    <r>
      <rPr>
        <sz val="9"/>
        <color indexed="45"/>
        <rFont val="tahoma"/>
        <family val="2"/>
      </rPr>
      <t xml:space="preserve"> </t>
    </r>
    <r>
      <rPr>
        <u/>
        <sz val="9"/>
        <color indexed="45"/>
        <rFont val="tahoma"/>
        <family val="2"/>
      </rPr>
      <t>e-mail de Klantenservice</t>
    </r>
  </si>
  <si>
    <t>Middeling 2010/2011/2012</t>
  </si>
  <si>
    <t>Belasting 2012</t>
  </si>
  <si>
    <t>Middeling 2011/2012/2013</t>
  </si>
  <si>
    <t>Middeling 2012/2013/2014</t>
  </si>
  <si>
    <t>Belasting 2013</t>
  </si>
  <si>
    <t>Belasting 2014</t>
  </si>
  <si>
    <t>2012/2013/2014</t>
  </si>
  <si>
    <t>Achtergrondberekeningen</t>
  </si>
  <si>
    <t>ACHTERLIGGENDE BEREKENINGEN</t>
  </si>
  <si>
    <r>
      <rPr>
        <sz val="12"/>
        <color indexed="23"/>
        <rFont val="Wingdings 3"/>
        <family val="1"/>
        <charset val="2"/>
      </rPr>
      <t>Å</t>
    </r>
    <r>
      <rPr>
        <sz val="12"/>
        <color indexed="23"/>
        <rFont val="Tahoma"/>
        <family val="2"/>
      </rPr>
      <t xml:space="preserve"> Terug naar middeling</t>
    </r>
  </si>
  <si>
    <t>Belastbaar inkomen uit werk en woning 2010:</t>
  </si>
  <si>
    <t>Belastbaar inkomen uit werk en woning 2011:</t>
  </si>
  <si>
    <t>Belastbaar inkomen uit werk en woning 2012:</t>
  </si>
  <si>
    <t>Belastbaar inkomen uit werk en woning 2013:</t>
  </si>
  <si>
    <t>Belastbaar inkomen uit werk en woning 2014:</t>
  </si>
  <si>
    <t>Gemiddeld belastbaar inkomen uit werk en woning:</t>
  </si>
  <si>
    <t>Herrekende belastingheffing:</t>
  </si>
  <si>
    <t>Totale daadwerkelijke belastingheffing:</t>
  </si>
  <si>
    <t xml:space="preserve">Af: drempelbedrag: </t>
  </si>
  <si>
    <t>Verschil:</t>
  </si>
  <si>
    <t>Voordeel middelingsverzoek:</t>
  </si>
  <si>
    <t>Belastbaar inkomen uit werk en woning 2015:</t>
  </si>
  <si>
    <t>2013/2014/2015</t>
  </si>
  <si>
    <t>Middeling 2013/2014/2015</t>
  </si>
  <si>
    <t>Belasting 2015</t>
  </si>
  <si>
    <t>Belastbaar inkomen uit werk en woning 2016:</t>
  </si>
  <si>
    <t>2014/2015/2016</t>
  </si>
  <si>
    <t>Middeling 2014/2015/2016</t>
  </si>
  <si>
    <t>Belasting 2016</t>
  </si>
  <si>
    <t>Belastbaar inkomen uit werk en woning 2017:</t>
  </si>
  <si>
    <t>2015/2016/2017</t>
  </si>
  <si>
    <t>Middeling 2015/2016/2017</t>
  </si>
  <si>
    <t>Middeling 2017/2018/2019</t>
  </si>
  <si>
    <t>Belasting 2017</t>
  </si>
  <si>
    <t>Belasting 2018</t>
  </si>
  <si>
    <t>Belasting 2019</t>
  </si>
  <si>
    <t>Middelingsverzoek</t>
  </si>
  <si>
    <t>Middeling</t>
  </si>
  <si>
    <t>Belastbaar inkomen uit werk en woning 2018:</t>
  </si>
  <si>
    <t>2016/2017/2018</t>
  </si>
  <si>
    <t>2017/2018/2019</t>
  </si>
  <si>
    <t>Middeling 2016/2017/2018</t>
  </si>
  <si>
    <t>Belastbaar inkomen uit werk en woning 2019:</t>
  </si>
  <si>
    <t>Middeling 2018/2019/2020</t>
  </si>
  <si>
    <t>2018/2019/2020</t>
  </si>
  <si>
    <t>Belasting 2020</t>
  </si>
  <si>
    <t>Belastbaar inkomen uit werk en woning 2020:</t>
  </si>
  <si>
    <t>Deze tool is geschikt voor meerdere jaren en is redactioneel bijgewerkt tot en met 1 januari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</si>
</sst>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164" formatCode="&quot;€&quot;\ #,##0"/>
    <numFmt numFmtId="165" formatCode="[$€-2]\ #,##0.00"/>
    <numFmt numFmtId="166" formatCode="_-* #,##0.00\ [$€-1]_-;\-* #,##0.00\ [$€-1]_-;_-* &quot;-&quot;??\ [$€-1]_-"/>
    <numFmt numFmtId="167" formatCode="&quot;€&quot;#,##0.00"/>
  </numFmts>
  <fonts count="45" x14ac:knownFonts="1">
    <font>
      <sz val="9"/>
      <color indexed="8"/>
      <name val="Tahoma"/>
      <family val="2"/>
    </font>
    <font>
      <sz val="11"/>
      <color indexed="8"/>
      <name val="Calibri"/>
      <family val="2"/>
    </font>
    <font>
      <sz val="10"/>
      <name val="Univers"/>
      <family val="2"/>
    </font>
    <font>
      <u/>
      <sz val="10"/>
      <color indexed="36"/>
      <name val="Arial"/>
      <family val="2"/>
    </font>
    <font>
      <u/>
      <sz val="10"/>
      <color indexed="12"/>
      <name val="Arial"/>
      <family val="2"/>
    </font>
    <font>
      <sz val="9"/>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charset val="2"/>
    </font>
    <font>
      <b/>
      <sz val="9"/>
      <color indexed="45"/>
      <name val="Tahoma"/>
      <family val="2"/>
    </font>
    <font>
      <b/>
      <u/>
      <sz val="9"/>
      <color indexed="45"/>
      <name val="tahoma"/>
      <family val="2"/>
    </font>
    <font>
      <b/>
      <sz val="9"/>
      <color indexed="45"/>
      <name val="Wingdings 3"/>
      <family val="1"/>
      <charset val="2"/>
    </font>
    <font>
      <sz val="8"/>
      <color indexed="45"/>
      <name val="Tahoma"/>
      <family val="2"/>
    </font>
    <font>
      <u/>
      <sz val="8"/>
      <color indexed="45"/>
      <name val="Tahoma"/>
      <family val="2"/>
    </font>
    <font>
      <sz val="8"/>
      <color indexed="45"/>
      <name val="Wingdings 3"/>
      <family val="1"/>
      <charset val="2"/>
    </font>
    <font>
      <sz val="9"/>
      <color indexed="45"/>
      <name val="Wingdings"/>
      <charset val="2"/>
    </font>
    <font>
      <sz val="9"/>
      <color indexed="45"/>
      <name val="tahoma"/>
      <family val="2"/>
    </font>
    <font>
      <u/>
      <sz val="9"/>
      <color indexed="45"/>
      <name val="tahoma"/>
      <family val="2"/>
    </font>
    <font>
      <u/>
      <sz val="9"/>
      <name val="tahoma"/>
      <family val="2"/>
    </font>
    <font>
      <b/>
      <sz val="8"/>
      <color indexed="45"/>
      <name val="Tahoma"/>
      <family val="2"/>
    </font>
    <font>
      <sz val="7"/>
      <color indexed="16"/>
      <name val="Small Fonts"/>
      <family val="2"/>
    </font>
    <font>
      <sz val="10"/>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6"/>
      <name val="Tahoma"/>
      <family val="2"/>
    </font>
    <font>
      <sz val="18"/>
      <color indexed="14"/>
      <name val="tahoma"/>
      <family val="2"/>
    </font>
    <font>
      <b/>
      <sz val="10"/>
      <color indexed="14"/>
      <name val="Wingdings 3"/>
      <family val="1"/>
      <charset val="2"/>
    </font>
    <font>
      <b/>
      <sz val="10"/>
      <color indexed="14"/>
      <name val="tahoma"/>
      <family val="2"/>
    </font>
    <font>
      <b/>
      <sz val="10"/>
      <color indexed="21"/>
      <name val="tahoma"/>
      <family val="2"/>
    </font>
    <font>
      <b/>
      <sz val="9"/>
      <name val="tahoma"/>
      <family val="2"/>
    </font>
    <font>
      <b/>
      <sz val="9"/>
      <color indexed="9"/>
      <name val="tahoma"/>
      <family val="2"/>
    </font>
    <font>
      <sz val="2.5"/>
      <color indexed="47"/>
      <name val="Small Fonts"/>
      <family val="2"/>
    </font>
    <font>
      <b/>
      <sz val="10"/>
      <color indexed="59"/>
      <name val="tahoma"/>
      <family val="2"/>
    </font>
    <font>
      <b/>
      <sz val="9"/>
      <color indexed="8"/>
      <name val="Tahoma"/>
      <family val="2"/>
    </font>
    <font>
      <b/>
      <sz val="10"/>
      <color indexed="9"/>
      <name val="Tahoma"/>
      <family val="2"/>
    </font>
    <font>
      <sz val="12"/>
      <color indexed="23"/>
      <name val="Tahoma"/>
      <family val="2"/>
    </font>
    <font>
      <sz val="12"/>
      <color indexed="23"/>
      <name val="Wingdings 3"/>
      <family val="1"/>
      <charset val="2"/>
    </font>
    <font>
      <sz val="20"/>
      <color theme="0"/>
      <name val="Wingdings 3"/>
      <family val="1"/>
      <charset val="2"/>
    </font>
    <font>
      <b/>
      <sz val="8"/>
      <color rgb="FFFF0000"/>
      <name val="Tahoma"/>
      <family val="2"/>
    </font>
    <font>
      <sz val="9"/>
      <color theme="0"/>
      <name val="tahoma"/>
      <family val="2"/>
    </font>
    <font>
      <b/>
      <sz val="9"/>
      <color theme="0" tint="-0.34998626667073579"/>
      <name val="Tahoma"/>
      <family val="2"/>
    </font>
    <font>
      <sz val="12"/>
      <color theme="1" tint="0.499984740745262"/>
      <name val="Tahoma"/>
      <family val="2"/>
    </font>
    <font>
      <sz val="8"/>
      <name val="Tahoma"/>
      <family val="2"/>
    </font>
  </fonts>
  <fills count="17">
    <fill>
      <patternFill patternType="none"/>
    </fill>
    <fill>
      <patternFill patternType="gray125"/>
    </fill>
    <fill>
      <patternFill patternType="solid">
        <fgColor indexed="47"/>
        <bgColor indexed="64"/>
      </patternFill>
    </fill>
    <fill>
      <patternFill patternType="mediumGray">
        <fgColor indexed="8"/>
        <bgColor indexed="16"/>
      </patternFill>
    </fill>
    <fill>
      <patternFill patternType="solid">
        <fgColor indexed="16"/>
        <bgColor indexed="64"/>
      </patternFill>
    </fill>
    <fill>
      <patternFill patternType="solid">
        <fgColor indexed="45"/>
        <bgColor indexed="64"/>
      </patternFill>
    </fill>
    <fill>
      <patternFill patternType="solid">
        <fgColor indexed="16"/>
        <bgColor indexed="21"/>
      </patternFill>
    </fill>
    <fill>
      <patternFill patternType="solid">
        <fgColor indexed="8"/>
        <bgColor indexed="64"/>
      </patternFill>
    </fill>
    <fill>
      <patternFill patternType="lightGray">
        <fgColor indexed="19"/>
        <bgColor indexed="8"/>
      </patternFill>
    </fill>
    <fill>
      <patternFill patternType="solid">
        <fgColor indexed="53"/>
        <bgColor indexed="64"/>
      </patternFill>
    </fill>
    <fill>
      <patternFill patternType="solid">
        <fgColor indexed="19"/>
        <bgColor indexed="64"/>
      </patternFill>
    </fill>
    <fill>
      <patternFill patternType="solid">
        <fgColor indexed="14"/>
        <bgColor indexed="64"/>
      </patternFill>
    </fill>
    <fill>
      <patternFill patternType="solid">
        <fgColor indexed="16"/>
        <bgColor indexed="8"/>
      </patternFill>
    </fill>
    <fill>
      <patternFill patternType="solid">
        <fgColor indexed="21"/>
        <bgColor indexed="8"/>
      </patternFill>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medium">
        <color indexed="47"/>
      </left>
      <right/>
      <top/>
      <bottom/>
      <diagonal/>
    </border>
    <border>
      <left style="medium">
        <color indexed="17"/>
      </left>
      <right style="medium">
        <color indexed="17"/>
      </right>
      <top style="medium">
        <color indexed="17"/>
      </top>
      <bottom/>
      <diagonal/>
    </border>
    <border>
      <left/>
      <right style="medium">
        <color indexed="47"/>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5">
    <xf numFmtId="0" fontId="0" fillId="0" borderId="0">
      <alignment vertical="center"/>
    </xf>
    <xf numFmtId="166" fontId="2" fillId="0" borderId="0" applyFont="0" applyFill="0" applyBorder="0" applyAlignment="0" applyProtection="0"/>
    <xf numFmtId="0" fontId="3" fillId="0" borderId="0" applyNumberFormat="0" applyFont="0" applyFill="0" applyBorder="0" applyAlignment="0" applyProtection="0">
      <alignment vertical="top"/>
      <protection locked="0"/>
    </xf>
    <xf numFmtId="0" fontId="4" fillId="0" borderId="0" applyNumberFormat="0" applyFont="0" applyFill="0" applyBorder="0" applyAlignment="0" applyProtection="0">
      <alignment vertical="top"/>
      <protection locked="0"/>
    </xf>
    <xf numFmtId="9" fontId="1" fillId="0" borderId="0" applyFont="0" applyFill="0" applyBorder="0" applyAlignment="0" applyProtection="0"/>
  </cellStyleXfs>
  <cellXfs count="78">
    <xf numFmtId="0" fontId="0" fillId="0" borderId="0" xfId="0">
      <alignment vertical="center"/>
    </xf>
    <xf numFmtId="0" fontId="0" fillId="2" borderId="0" xfId="0" applyFill="1" applyProtection="1">
      <alignment vertical="center"/>
      <protection hidden="1"/>
    </xf>
    <xf numFmtId="0" fontId="0" fillId="2" borderId="1" xfId="0" applyFill="1" applyBorder="1" applyProtection="1">
      <alignment vertical="center"/>
      <protection hidden="1"/>
    </xf>
    <xf numFmtId="0" fontId="25" fillId="3" borderId="2" xfId="0" applyFont="1" applyFill="1" applyBorder="1" applyAlignment="1" applyProtection="1">
      <alignment horizontal="center" vertical="center"/>
      <protection hidden="1"/>
    </xf>
    <xf numFmtId="0" fontId="24" fillId="3" borderId="2" xfId="0" applyFont="1" applyFill="1" applyBorder="1" applyAlignment="1" applyProtection="1">
      <alignment horizontal="center" vertical="center"/>
      <protection hidden="1"/>
    </xf>
    <xf numFmtId="0" fontId="23" fillId="4" borderId="2" xfId="2" applyFont="1" applyFill="1" applyBorder="1" applyAlignment="1" applyProtection="1">
      <alignment horizontal="center" vertical="center"/>
      <protection hidden="1"/>
    </xf>
    <xf numFmtId="0" fontId="22" fillId="5" borderId="0" xfId="0" applyFont="1" applyFill="1" applyAlignment="1" applyProtection="1">
      <alignment horizontal="center"/>
      <protection hidden="1"/>
    </xf>
    <xf numFmtId="0" fontId="21" fillId="5" borderId="0" xfId="0" applyFont="1" applyFill="1" applyAlignment="1" applyProtection="1">
      <alignment horizontal="center"/>
      <protection hidden="1"/>
    </xf>
    <xf numFmtId="0" fontId="5" fillId="0" borderId="0" xfId="0" applyFont="1">
      <alignment vertical="center"/>
    </xf>
    <xf numFmtId="0" fontId="19" fillId="0" borderId="0" xfId="0" applyFont="1">
      <alignment vertical="center"/>
    </xf>
    <xf numFmtId="0" fontId="10" fillId="6" borderId="0" xfId="0" applyFont="1" applyFill="1" applyAlignment="1">
      <alignment horizontal="left" vertical="center" indent="1"/>
    </xf>
    <xf numFmtId="0" fontId="0" fillId="6" borderId="0" xfId="0" applyFill="1">
      <alignment vertical="center"/>
    </xf>
    <xf numFmtId="0" fontId="9" fillId="0" borderId="0" xfId="0" applyFont="1" applyAlignment="1">
      <alignment vertical="top"/>
    </xf>
    <xf numFmtId="0" fontId="8" fillId="0" borderId="0" xfId="0" applyFont="1" applyAlignment="1">
      <alignment vertical="top"/>
    </xf>
    <xf numFmtId="0" fontId="8" fillId="0" borderId="0" xfId="0" applyFont="1" applyAlignment="1">
      <alignment horizontal="left" vertical="top" indent="3"/>
    </xf>
    <xf numFmtId="0" fontId="7" fillId="0" borderId="0" xfId="0" applyFont="1" applyAlignment="1">
      <alignment vertical="top"/>
    </xf>
    <xf numFmtId="0" fontId="7" fillId="0" borderId="0" xfId="0" applyFont="1" applyAlignment="1">
      <alignment horizontal="left" vertical="top" indent="3"/>
    </xf>
    <xf numFmtId="0" fontId="0" fillId="7" borderId="0" xfId="0" applyFill="1">
      <alignment vertical="center"/>
    </xf>
    <xf numFmtId="0" fontId="6" fillId="8" borderId="0" xfId="0" applyFont="1" applyFill="1">
      <alignment vertical="center"/>
    </xf>
    <xf numFmtId="0" fontId="0" fillId="2" borderId="3" xfId="0" applyFill="1" applyBorder="1" applyProtection="1">
      <alignment vertical="center"/>
      <protection hidden="1"/>
    </xf>
    <xf numFmtId="0" fontId="26" fillId="2" borderId="1" xfId="0" applyFont="1" applyFill="1" applyBorder="1" applyProtection="1">
      <alignment vertical="center"/>
      <protection hidden="1"/>
    </xf>
    <xf numFmtId="0" fontId="22" fillId="2" borderId="0" xfId="0" applyFont="1" applyFill="1" applyProtection="1">
      <alignment vertical="center"/>
      <protection hidden="1"/>
    </xf>
    <xf numFmtId="0" fontId="22" fillId="2" borderId="3" xfId="0" applyFont="1" applyFill="1" applyBorder="1" applyProtection="1">
      <alignment vertical="center"/>
      <protection hidden="1"/>
    </xf>
    <xf numFmtId="165" fontId="28" fillId="0" borderId="0" xfId="0" applyNumberFormat="1" applyFont="1" applyProtection="1">
      <alignment vertical="center"/>
      <protection hidden="1"/>
    </xf>
    <xf numFmtId="0" fontId="5" fillId="2" borderId="0" xfId="0" applyFont="1" applyFill="1">
      <alignment vertical="center"/>
    </xf>
    <xf numFmtId="167" fontId="33" fillId="2" borderId="0" xfId="0" applyNumberFormat="1" applyFont="1" applyFill="1">
      <alignment vertical="center"/>
    </xf>
    <xf numFmtId="0" fontId="21" fillId="0" borderId="0" xfId="0" applyFont="1" applyAlignment="1" applyProtection="1">
      <alignment horizontal="center"/>
      <protection hidden="1"/>
    </xf>
    <xf numFmtId="0" fontId="22" fillId="0" borderId="0" xfId="0" applyFont="1" applyAlignment="1" applyProtection="1">
      <alignment horizontal="center"/>
      <protection hidden="1"/>
    </xf>
    <xf numFmtId="0" fontId="0" fillId="0" borderId="0" xfId="0" applyProtection="1">
      <alignment vertical="center"/>
      <protection hidden="1"/>
    </xf>
    <xf numFmtId="0" fontId="23" fillId="0" borderId="0" xfId="2" applyFont="1" applyAlignment="1" applyProtection="1">
      <alignment horizontal="center" vertical="center"/>
      <protection hidden="1"/>
    </xf>
    <xf numFmtId="0" fontId="24" fillId="0" borderId="0" xfId="0" applyFont="1" applyAlignment="1" applyProtection="1">
      <alignment horizontal="center" vertical="center"/>
      <protection hidden="1"/>
    </xf>
    <xf numFmtId="0" fontId="25" fillId="0" borderId="0" xfId="0" applyFont="1" applyAlignment="1" applyProtection="1">
      <alignment horizontal="center" vertical="center"/>
      <protection hidden="1"/>
    </xf>
    <xf numFmtId="0" fontId="22" fillId="0" borderId="0" xfId="0" applyFont="1" applyProtection="1">
      <alignment vertical="center"/>
      <protection hidden="1"/>
    </xf>
    <xf numFmtId="0" fontId="35" fillId="0" borderId="0" xfId="0" applyFont="1">
      <alignment vertical="center"/>
    </xf>
    <xf numFmtId="0" fontId="5" fillId="0" borderId="0" xfId="0" applyFont="1" applyProtection="1">
      <alignment vertical="center"/>
      <protection hidden="1"/>
    </xf>
    <xf numFmtId="0" fontId="31" fillId="0" borderId="0" xfId="0" applyFont="1" applyAlignment="1" applyProtection="1">
      <alignment horizontal="center" vertical="center"/>
      <protection hidden="1"/>
    </xf>
    <xf numFmtId="0" fontId="5" fillId="0" borderId="0" xfId="0" applyFont="1" applyAlignment="1" applyProtection="1">
      <alignment horizontal="left" vertical="center" indent="1"/>
      <protection hidden="1"/>
    </xf>
    <xf numFmtId="5" fontId="5" fillId="0" borderId="0" xfId="0" applyNumberFormat="1" applyFont="1" applyProtection="1">
      <alignment vertical="center"/>
      <protection hidden="1"/>
    </xf>
    <xf numFmtId="5" fontId="31" fillId="9" borderId="4" xfId="0" applyNumberFormat="1" applyFont="1" applyFill="1" applyBorder="1" applyProtection="1">
      <alignment vertical="center"/>
      <protection hidden="1"/>
    </xf>
    <xf numFmtId="164" fontId="31" fillId="9" borderId="4" xfId="0" applyNumberFormat="1" applyFont="1" applyFill="1" applyBorder="1" applyProtection="1">
      <alignment vertical="center"/>
      <protection hidden="1"/>
    </xf>
    <xf numFmtId="164" fontId="5" fillId="0" borderId="0" xfId="0" applyNumberFormat="1" applyFont="1" applyProtection="1">
      <alignment vertical="center"/>
      <protection hidden="1"/>
    </xf>
    <xf numFmtId="164" fontId="31" fillId="0" borderId="4" xfId="0" applyNumberFormat="1" applyFont="1" applyBorder="1" applyProtection="1">
      <alignment vertical="center"/>
      <protection hidden="1"/>
    </xf>
    <xf numFmtId="0" fontId="31" fillId="0" borderId="0" xfId="0" applyFont="1" applyAlignment="1" applyProtection="1">
      <alignment horizontal="left" vertical="center" indent="1"/>
      <protection hidden="1"/>
    </xf>
    <xf numFmtId="164" fontId="32" fillId="10" borderId="4" xfId="4" applyNumberFormat="1" applyFont="1" applyFill="1" applyBorder="1" applyAlignment="1" applyProtection="1">
      <alignment vertical="center"/>
      <protection hidden="1"/>
    </xf>
    <xf numFmtId="164" fontId="32" fillId="0" borderId="4" xfId="4" applyNumberFormat="1" applyFont="1" applyBorder="1" applyAlignment="1" applyProtection="1">
      <alignment vertical="center"/>
      <protection hidden="1"/>
    </xf>
    <xf numFmtId="164" fontId="31" fillId="9" borderId="5" xfId="0" applyNumberFormat="1" applyFont="1" applyFill="1" applyBorder="1" applyProtection="1">
      <alignment vertical="center"/>
      <protection hidden="1"/>
    </xf>
    <xf numFmtId="0" fontId="36" fillId="14" borderId="7" xfId="0" applyFont="1" applyFill="1" applyBorder="1" applyAlignment="1" applyProtection="1">
      <alignment horizontal="left" vertical="center" indent="1"/>
      <protection hidden="1"/>
    </xf>
    <xf numFmtId="0" fontId="5" fillId="14" borderId="8" xfId="0" applyFont="1" applyFill="1" applyBorder="1" applyProtection="1">
      <alignment vertical="center"/>
      <protection hidden="1"/>
    </xf>
    <xf numFmtId="164" fontId="32" fillId="14" borderId="8" xfId="4" applyNumberFormat="1" applyFont="1" applyFill="1" applyBorder="1" applyAlignment="1" applyProtection="1">
      <alignment vertical="center"/>
      <protection hidden="1"/>
    </xf>
    <xf numFmtId="5" fontId="32" fillId="11" borderId="9" xfId="0" applyNumberFormat="1" applyFont="1" applyFill="1" applyBorder="1" applyProtection="1">
      <alignment vertical="center"/>
      <protection locked="0" hidden="1"/>
    </xf>
    <xf numFmtId="0" fontId="39" fillId="12" borderId="2" xfId="3" applyFont="1" applyFill="1" applyBorder="1" applyAlignment="1" applyProtection="1">
      <alignment horizontal="center" vertical="center"/>
      <protection hidden="1"/>
    </xf>
    <xf numFmtId="164" fontId="31" fillId="0" borderId="0" xfId="0" applyNumberFormat="1" applyFont="1" applyProtection="1">
      <alignment vertical="center"/>
      <protection hidden="1"/>
    </xf>
    <xf numFmtId="164" fontId="31" fillId="0" borderId="5" xfId="0" applyNumberFormat="1" applyFont="1" applyBorder="1" applyProtection="1">
      <alignment vertical="center"/>
      <protection hidden="1"/>
    </xf>
    <xf numFmtId="164" fontId="32" fillId="10" borderId="6" xfId="4" applyNumberFormat="1" applyFont="1" applyFill="1" applyBorder="1" applyAlignment="1" applyProtection="1">
      <alignment vertical="center"/>
      <protection hidden="1"/>
    </xf>
    <xf numFmtId="164" fontId="31" fillId="9" borderId="9" xfId="0" applyNumberFormat="1" applyFont="1" applyFill="1" applyBorder="1" applyProtection="1">
      <alignment vertical="center"/>
      <protection hidden="1"/>
    </xf>
    <xf numFmtId="164" fontId="31" fillId="0" borderId="9" xfId="0" applyNumberFormat="1" applyFont="1" applyBorder="1" applyProtection="1">
      <alignment vertical="center"/>
      <protection hidden="1"/>
    </xf>
    <xf numFmtId="5" fontId="32" fillId="11" borderId="10" xfId="0" applyNumberFormat="1" applyFont="1" applyFill="1" applyBorder="1" applyProtection="1">
      <alignment vertical="center"/>
      <protection locked="0" hidden="1"/>
    </xf>
    <xf numFmtId="0" fontId="40" fillId="0" borderId="0" xfId="0" applyFont="1" applyAlignment="1">
      <alignment horizontal="right" vertical="center"/>
    </xf>
    <xf numFmtId="0" fontId="41" fillId="15" borderId="0" xfId="0" applyFont="1" applyFill="1" applyProtection="1">
      <alignment vertical="center"/>
      <protection hidden="1"/>
    </xf>
    <xf numFmtId="164" fontId="32" fillId="14" borderId="0" xfId="4" applyNumberFormat="1" applyFont="1" applyFill="1" applyAlignment="1" applyProtection="1">
      <alignment vertical="center"/>
      <protection hidden="1"/>
    </xf>
    <xf numFmtId="164" fontId="32" fillId="0" borderId="0" xfId="4" applyNumberFormat="1" applyFont="1" applyAlignment="1" applyProtection="1">
      <alignment vertical="center"/>
      <protection hidden="1"/>
    </xf>
    <xf numFmtId="164" fontId="31" fillId="9" borderId="12" xfId="0" applyNumberFormat="1" applyFont="1" applyFill="1" applyBorder="1" applyProtection="1">
      <alignment vertical="center"/>
      <protection hidden="1"/>
    </xf>
    <xf numFmtId="164" fontId="31" fillId="0" borderId="13" xfId="0" applyNumberFormat="1" applyFont="1" applyBorder="1" applyProtection="1">
      <alignment vertical="center"/>
      <protection hidden="1"/>
    </xf>
    <xf numFmtId="164" fontId="31" fillId="9" borderId="13" xfId="0" applyNumberFormat="1" applyFont="1" applyFill="1" applyBorder="1" applyProtection="1">
      <alignment vertical="center"/>
      <protection hidden="1"/>
    </xf>
    <xf numFmtId="164" fontId="32" fillId="10" borderId="13" xfId="4" applyNumberFormat="1" applyFont="1" applyFill="1" applyBorder="1" applyAlignment="1" applyProtection="1">
      <alignment vertical="center"/>
      <protection hidden="1"/>
    </xf>
    <xf numFmtId="164" fontId="31" fillId="9" borderId="14" xfId="0" applyNumberFormat="1" applyFont="1" applyFill="1" applyBorder="1" applyProtection="1">
      <alignment vertical="center"/>
      <protection hidden="1"/>
    </xf>
    <xf numFmtId="0" fontId="31" fillId="0" borderId="0" xfId="0" applyFont="1" applyAlignment="1" applyProtection="1">
      <alignment horizontal="center" vertical="center"/>
      <protection hidden="1"/>
    </xf>
    <xf numFmtId="0" fontId="12" fillId="11" borderId="0" xfId="3" applyFont="1" applyFill="1" applyAlignment="1" applyProtection="1">
      <alignment horizontal="left" vertical="center" indent="1"/>
    </xf>
    <xf numFmtId="0" fontId="15" fillId="13" borderId="0" xfId="0" applyFont="1" applyFill="1" applyAlignment="1">
      <alignment horizontal="left" vertical="center" indent="1"/>
    </xf>
    <xf numFmtId="0" fontId="17" fillId="6" borderId="0" xfId="3" applyFont="1" applyFill="1" applyAlignment="1" applyProtection="1">
      <alignment horizontal="left" vertical="center" wrapText="1" indent="1"/>
    </xf>
    <xf numFmtId="3" fontId="27" fillId="0" borderId="0" xfId="0" applyNumberFormat="1" applyFont="1" applyAlignment="1" applyProtection="1">
      <alignment horizontal="left" indent="2"/>
      <protection hidden="1"/>
    </xf>
    <xf numFmtId="0" fontId="5" fillId="0" borderId="0" xfId="0" applyFont="1" applyAlignment="1" applyProtection="1">
      <alignment horizontal="left" vertical="center" indent="1"/>
      <protection hidden="1"/>
    </xf>
    <xf numFmtId="0" fontId="5" fillId="0" borderId="11" xfId="0" applyFont="1" applyBorder="1" applyAlignment="1" applyProtection="1">
      <alignment horizontal="left" vertical="center" indent="1"/>
      <protection hidden="1"/>
    </xf>
    <xf numFmtId="0" fontId="42" fillId="16" borderId="0" xfId="3" applyFont="1" applyFill="1" applyAlignment="1" applyProtection="1">
      <alignment horizontal="center" vertical="center" wrapText="1"/>
    </xf>
    <xf numFmtId="0" fontId="5" fillId="2" borderId="0" xfId="0" applyFont="1" applyFill="1" applyAlignment="1">
      <alignment horizontal="center" vertical="center"/>
    </xf>
    <xf numFmtId="0" fontId="43" fillId="16" borderId="0" xfId="3" applyFont="1" applyFill="1" applyAlignment="1" applyProtection="1">
      <alignment horizontal="center" vertical="center"/>
      <protection hidden="1"/>
    </xf>
    <xf numFmtId="0" fontId="31" fillId="0" borderId="0" xfId="0" applyFont="1" applyAlignment="1" applyProtection="1">
      <alignment horizontal="center" vertical="center"/>
      <protection hidden="1"/>
    </xf>
    <xf numFmtId="5" fontId="31" fillId="9" borderId="0" xfId="0" applyNumberFormat="1" applyFont="1" applyFill="1" applyBorder="1" applyProtection="1">
      <alignment vertical="center"/>
      <protection hidden="1"/>
    </xf>
  </cellXfs>
  <cellStyles count="5">
    <cellStyle name="Euro" xfId="1" xr:uid="{00000000-0005-0000-0000-000000000000}"/>
    <cellStyle name="Followed Hyperlink" xfId="2" builtinId="9"/>
    <cellStyle name="Hyperlink" xfId="3" builtinId="8"/>
    <cellStyle name="Normal" xfId="0" builtinId="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FF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18</xdr:col>
      <xdr:colOff>0</xdr:colOff>
      <xdr:row>3</xdr:row>
      <xdr:rowOff>47625</xdr:rowOff>
    </xdr:to>
    <xdr:pic>
      <xdr:nvPicPr>
        <xdr:cNvPr id="11362" name="Picture 30" descr="S:\LOGO\TL\WWINIDTL.jpg">
          <a:extLst>
            <a:ext uri="{FF2B5EF4-FFF2-40B4-BE49-F238E27FC236}">
              <a16:creationId xmlns:a16="http://schemas.microsoft.com/office/drawing/2014/main" id="{00000000-0008-0000-0000-000062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495300"/>
          <a:ext cx="64770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19</xdr:col>
      <xdr:colOff>0</xdr:colOff>
      <xdr:row>26</xdr:row>
      <xdr:rowOff>0</xdr:rowOff>
    </xdr:to>
    <xdr:sp macro="" textlink="">
      <xdr:nvSpPr>
        <xdr:cNvPr id="11363" name="Rectangle 1" descr="50%">
          <a:extLst>
            <a:ext uri="{FF2B5EF4-FFF2-40B4-BE49-F238E27FC236}">
              <a16:creationId xmlns:a16="http://schemas.microsoft.com/office/drawing/2014/main" id="{00000000-0008-0000-0000-0000632C0000}"/>
            </a:ext>
          </a:extLst>
        </xdr:cNvPr>
        <xdr:cNvSpPr>
          <a:spLocks noChangeArrowheads="1"/>
        </xdr:cNvSpPr>
      </xdr:nvSpPr>
      <xdr:spPr bwMode="auto">
        <a:xfrm>
          <a:off x="381000" y="247650"/>
          <a:ext cx="6838950" cy="7467600"/>
        </a:xfrm>
        <a:prstGeom prst="rect">
          <a:avLst/>
        </a:prstGeom>
        <a:noFill/>
        <a:ln w="9525">
          <a:solidFill>
            <a:srgbClr val="91918C"/>
          </a:solidFill>
          <a:miter lim="800000"/>
          <a:headEnd/>
          <a:tailEnd/>
        </a:ln>
        <a:effectLst>
          <a:prstShdw prst="shdw17" dist="17961" dir="2700000">
            <a:srgbClr val="575754"/>
          </a:prstShdw>
        </a:effectLst>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xdr:col>
      <xdr:colOff>0</xdr:colOff>
      <xdr:row>21</xdr:row>
      <xdr:rowOff>0</xdr:rowOff>
    </xdr:from>
    <xdr:to>
      <xdr:col>18</xdr:col>
      <xdr:colOff>0</xdr:colOff>
      <xdr:row>25</xdr:row>
      <xdr:rowOff>0</xdr:rowOff>
    </xdr:to>
    <xdr:grpSp>
      <xdr:nvGrpSpPr>
        <xdr:cNvPr id="11364" name="Group 2">
          <a:extLst>
            <a:ext uri="{FF2B5EF4-FFF2-40B4-BE49-F238E27FC236}">
              <a16:creationId xmlns:a16="http://schemas.microsoft.com/office/drawing/2014/main" id="{00000000-0008-0000-0000-0000642C0000}"/>
            </a:ext>
          </a:extLst>
        </xdr:cNvPr>
        <xdr:cNvGrpSpPr>
          <a:grpSpLocks/>
        </xdr:cNvGrpSpPr>
      </xdr:nvGrpSpPr>
      <xdr:grpSpPr bwMode="auto">
        <a:xfrm>
          <a:off x="561975" y="6477000"/>
          <a:ext cx="6477000" cy="990600"/>
          <a:chOff x="878" y="692"/>
          <a:chExt cx="40" cy="52"/>
        </a:xfrm>
      </xdr:grpSpPr>
      <xdr:sp macro="" textlink="">
        <xdr:nvSpPr>
          <xdr:cNvPr id="11412" name="Line 3">
            <a:extLst>
              <a:ext uri="{FF2B5EF4-FFF2-40B4-BE49-F238E27FC236}">
                <a16:creationId xmlns:a16="http://schemas.microsoft.com/office/drawing/2014/main" id="{00000000-0008-0000-0000-0000942C0000}"/>
              </a:ext>
            </a:extLst>
          </xdr:cNvPr>
          <xdr:cNvSpPr>
            <a:spLocks noChangeShapeType="1"/>
          </xdr:cNvSpPr>
        </xdr:nvSpPr>
        <xdr:spPr bwMode="auto">
          <a:xfrm>
            <a:off x="878" y="692"/>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413" name="Line 4">
            <a:extLst>
              <a:ext uri="{FF2B5EF4-FFF2-40B4-BE49-F238E27FC236}">
                <a16:creationId xmlns:a16="http://schemas.microsoft.com/office/drawing/2014/main" id="{00000000-0008-0000-0000-0000952C0000}"/>
              </a:ext>
            </a:extLst>
          </xdr:cNvPr>
          <xdr:cNvSpPr>
            <a:spLocks noChangeShapeType="1"/>
          </xdr:cNvSpPr>
        </xdr:nvSpPr>
        <xdr:spPr bwMode="auto">
          <a:xfrm>
            <a:off x="87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414" name="Line 5">
            <a:extLst>
              <a:ext uri="{FF2B5EF4-FFF2-40B4-BE49-F238E27FC236}">
                <a16:creationId xmlns:a16="http://schemas.microsoft.com/office/drawing/2014/main" id="{00000000-0008-0000-0000-0000962C0000}"/>
              </a:ext>
            </a:extLst>
          </xdr:cNvPr>
          <xdr:cNvSpPr>
            <a:spLocks noChangeShapeType="1"/>
          </xdr:cNvSpPr>
        </xdr:nvSpPr>
        <xdr:spPr bwMode="auto">
          <a:xfrm>
            <a:off x="878" y="744"/>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415" name="Line 6">
            <a:extLst>
              <a:ext uri="{FF2B5EF4-FFF2-40B4-BE49-F238E27FC236}">
                <a16:creationId xmlns:a16="http://schemas.microsoft.com/office/drawing/2014/main" id="{00000000-0008-0000-0000-0000972C0000}"/>
              </a:ext>
            </a:extLst>
          </xdr:cNvPr>
          <xdr:cNvSpPr>
            <a:spLocks noChangeShapeType="1"/>
          </xdr:cNvSpPr>
        </xdr:nvSpPr>
        <xdr:spPr bwMode="auto">
          <a:xfrm>
            <a:off x="91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6</xdr:row>
      <xdr:rowOff>0</xdr:rowOff>
    </xdr:from>
    <xdr:to>
      <xdr:col>18</xdr:col>
      <xdr:colOff>0</xdr:colOff>
      <xdr:row>12</xdr:row>
      <xdr:rowOff>76200</xdr:rowOff>
    </xdr:to>
    <xdr:sp macro="" textlink="">
      <xdr:nvSpPr>
        <xdr:cNvPr id="2056" name="Text Box 8">
          <a:extLst>
            <a:ext uri="{FF2B5EF4-FFF2-40B4-BE49-F238E27FC236}">
              <a16:creationId xmlns:a16="http://schemas.microsoft.com/office/drawing/2014/main" id="{00000000-0008-0000-0000-000008080000}"/>
            </a:ext>
          </a:extLst>
        </xdr:cNvPr>
        <xdr:cNvSpPr txBox="1">
          <a:spLocks noChangeArrowheads="1"/>
        </xdr:cNvSpPr>
      </xdr:nvSpPr>
      <xdr:spPr bwMode="auto">
        <a:xfrm>
          <a:off x="561975" y="2762250"/>
          <a:ext cx="6477000" cy="1562100"/>
        </a:xfrm>
        <a:prstGeom prst="rect">
          <a:avLst/>
        </a:prstGeom>
        <a:noFill/>
        <a:ln w="9525">
          <a:noFill/>
          <a:miter lim="800000"/>
          <a:headEnd/>
          <a:tailEnd/>
        </a:ln>
        <a:effectLst>
          <a:prstShdw prst="shdw17" dist="17961" dir="2700000">
            <a:srgbClr val="E6E6E6">
              <a:gamma/>
              <a:shade val="60000"/>
              <a:invGamma/>
            </a:srgbClr>
          </a:prstShdw>
        </a:effec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cs typeface="Tahoma"/>
            </a:rPr>
            <a:t>Met behulp van deze tool kunt u uitrekenen welk voordeel te behalen is met een middelingsverzoek. Bovendien kunt u zien welke periode de grootste teruggaaf oplevert.</a:t>
          </a:r>
        </a:p>
        <a:p>
          <a:pPr algn="l" rtl="0">
            <a:defRPr sz="1000"/>
          </a:pPr>
          <a:endParaRPr lang="nl-NL" sz="1200" b="0" i="0" u="none" strike="noStrike" baseline="0">
            <a:solidFill>
              <a:srgbClr val="000000"/>
            </a:solidFill>
            <a:latin typeface="Tahoma"/>
            <a:cs typeface="Tahoma"/>
          </a:endParaRPr>
        </a:p>
        <a:p>
          <a:pPr algn="l" rtl="0">
            <a:defRPr sz="1000"/>
          </a:pPr>
          <a:r>
            <a:rPr lang="nl-NL" sz="1200" b="0" i="0" u="none" strike="noStrike" baseline="0">
              <a:solidFill>
                <a:srgbClr val="000000"/>
              </a:solidFill>
              <a:latin typeface="Tahoma"/>
              <a:cs typeface="Tahoma"/>
            </a:rPr>
            <a:t>U moet uw verzoek om middeling doen binnen 36 maanden nadat alle aanslagen van de jaren die tot uw middelingstijdvak horen, onherroepelijk vaststaan. Een aanslag is onherroepelijk als de termijn van 6 weken voor bezwaar, beroep, hoger beroep of cassatie is verstreken.</a:t>
          </a:r>
        </a:p>
      </xdr:txBody>
    </xdr:sp>
    <xdr:clientData/>
  </xdr:twoCellAnchor>
  <xdr:twoCellAnchor>
    <xdr:from>
      <xdr:col>15</xdr:col>
      <xdr:colOff>0</xdr:colOff>
      <xdr:row>18</xdr:row>
      <xdr:rowOff>0</xdr:rowOff>
    </xdr:from>
    <xdr:to>
      <xdr:col>17</xdr:col>
      <xdr:colOff>0</xdr:colOff>
      <xdr:row>19</xdr:row>
      <xdr:rowOff>0</xdr:rowOff>
    </xdr:to>
    <xdr:grpSp>
      <xdr:nvGrpSpPr>
        <xdr:cNvPr id="11366" name="Group 9">
          <a:extLst>
            <a:ext uri="{FF2B5EF4-FFF2-40B4-BE49-F238E27FC236}">
              <a16:creationId xmlns:a16="http://schemas.microsoft.com/office/drawing/2014/main" id="{00000000-0008-0000-0000-0000662C0000}"/>
            </a:ext>
          </a:extLst>
        </xdr:cNvPr>
        <xdr:cNvGrpSpPr>
          <a:grpSpLocks/>
        </xdr:cNvGrpSpPr>
      </xdr:nvGrpSpPr>
      <xdr:grpSpPr bwMode="auto">
        <a:xfrm>
          <a:off x="5514975" y="5734050"/>
          <a:ext cx="971550" cy="247650"/>
          <a:chOff x="878" y="692"/>
          <a:chExt cx="40" cy="52"/>
        </a:xfrm>
      </xdr:grpSpPr>
      <xdr:sp macro="" textlink="">
        <xdr:nvSpPr>
          <xdr:cNvPr id="11408" name="Line 10">
            <a:extLst>
              <a:ext uri="{FF2B5EF4-FFF2-40B4-BE49-F238E27FC236}">
                <a16:creationId xmlns:a16="http://schemas.microsoft.com/office/drawing/2014/main" id="{00000000-0008-0000-0000-0000902C0000}"/>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409" name="Line 11">
            <a:extLst>
              <a:ext uri="{FF2B5EF4-FFF2-40B4-BE49-F238E27FC236}">
                <a16:creationId xmlns:a16="http://schemas.microsoft.com/office/drawing/2014/main" id="{00000000-0008-0000-0000-0000912C0000}"/>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410" name="Line 12">
            <a:extLst>
              <a:ext uri="{FF2B5EF4-FFF2-40B4-BE49-F238E27FC236}">
                <a16:creationId xmlns:a16="http://schemas.microsoft.com/office/drawing/2014/main" id="{00000000-0008-0000-0000-0000922C0000}"/>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411" name="Line 13">
            <a:extLst>
              <a:ext uri="{FF2B5EF4-FFF2-40B4-BE49-F238E27FC236}">
                <a16:creationId xmlns:a16="http://schemas.microsoft.com/office/drawing/2014/main" id="{00000000-0008-0000-0000-0000932C0000}"/>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23</xdr:row>
      <xdr:rowOff>0</xdr:rowOff>
    </xdr:from>
    <xdr:to>
      <xdr:col>17</xdr:col>
      <xdr:colOff>0</xdr:colOff>
      <xdr:row>24</xdr:row>
      <xdr:rowOff>0</xdr:rowOff>
    </xdr:to>
    <xdr:grpSp>
      <xdr:nvGrpSpPr>
        <xdr:cNvPr id="11367" name="Group 14">
          <a:extLst>
            <a:ext uri="{FF2B5EF4-FFF2-40B4-BE49-F238E27FC236}">
              <a16:creationId xmlns:a16="http://schemas.microsoft.com/office/drawing/2014/main" id="{00000000-0008-0000-0000-0000672C0000}"/>
            </a:ext>
          </a:extLst>
        </xdr:cNvPr>
        <xdr:cNvGrpSpPr>
          <a:grpSpLocks/>
        </xdr:cNvGrpSpPr>
      </xdr:nvGrpSpPr>
      <xdr:grpSpPr bwMode="auto">
        <a:xfrm>
          <a:off x="5514975" y="6972300"/>
          <a:ext cx="971550" cy="247650"/>
          <a:chOff x="878" y="692"/>
          <a:chExt cx="40" cy="52"/>
        </a:xfrm>
      </xdr:grpSpPr>
      <xdr:sp macro="" textlink="">
        <xdr:nvSpPr>
          <xdr:cNvPr id="11404" name="Line 15">
            <a:extLst>
              <a:ext uri="{FF2B5EF4-FFF2-40B4-BE49-F238E27FC236}">
                <a16:creationId xmlns:a16="http://schemas.microsoft.com/office/drawing/2014/main" id="{00000000-0008-0000-0000-00008C2C0000}"/>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405" name="Line 16">
            <a:extLst>
              <a:ext uri="{FF2B5EF4-FFF2-40B4-BE49-F238E27FC236}">
                <a16:creationId xmlns:a16="http://schemas.microsoft.com/office/drawing/2014/main" id="{00000000-0008-0000-0000-00008D2C0000}"/>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406" name="Line 17">
            <a:extLst>
              <a:ext uri="{FF2B5EF4-FFF2-40B4-BE49-F238E27FC236}">
                <a16:creationId xmlns:a16="http://schemas.microsoft.com/office/drawing/2014/main" id="{00000000-0008-0000-0000-00008E2C0000}"/>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407" name="Line 18">
            <a:extLst>
              <a:ext uri="{FF2B5EF4-FFF2-40B4-BE49-F238E27FC236}">
                <a16:creationId xmlns:a16="http://schemas.microsoft.com/office/drawing/2014/main" id="{00000000-0008-0000-0000-00008F2C0000}"/>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22</xdr:row>
      <xdr:rowOff>0</xdr:rowOff>
    </xdr:from>
    <xdr:to>
      <xdr:col>17</xdr:col>
      <xdr:colOff>0</xdr:colOff>
      <xdr:row>23</xdr:row>
      <xdr:rowOff>0</xdr:rowOff>
    </xdr:to>
    <xdr:grpSp>
      <xdr:nvGrpSpPr>
        <xdr:cNvPr id="11368" name="Group 19">
          <a:extLst>
            <a:ext uri="{FF2B5EF4-FFF2-40B4-BE49-F238E27FC236}">
              <a16:creationId xmlns:a16="http://schemas.microsoft.com/office/drawing/2014/main" id="{00000000-0008-0000-0000-0000682C0000}"/>
            </a:ext>
          </a:extLst>
        </xdr:cNvPr>
        <xdr:cNvGrpSpPr>
          <a:grpSpLocks/>
        </xdr:cNvGrpSpPr>
      </xdr:nvGrpSpPr>
      <xdr:grpSpPr bwMode="auto">
        <a:xfrm>
          <a:off x="5514975" y="6724650"/>
          <a:ext cx="971550" cy="247650"/>
          <a:chOff x="878" y="692"/>
          <a:chExt cx="40" cy="52"/>
        </a:xfrm>
      </xdr:grpSpPr>
      <xdr:sp macro="" textlink="">
        <xdr:nvSpPr>
          <xdr:cNvPr id="11400" name="Line 20">
            <a:extLst>
              <a:ext uri="{FF2B5EF4-FFF2-40B4-BE49-F238E27FC236}">
                <a16:creationId xmlns:a16="http://schemas.microsoft.com/office/drawing/2014/main" id="{00000000-0008-0000-0000-0000882C0000}"/>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401" name="Line 21">
            <a:extLst>
              <a:ext uri="{FF2B5EF4-FFF2-40B4-BE49-F238E27FC236}">
                <a16:creationId xmlns:a16="http://schemas.microsoft.com/office/drawing/2014/main" id="{00000000-0008-0000-0000-0000892C0000}"/>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402" name="Line 22">
            <a:extLst>
              <a:ext uri="{FF2B5EF4-FFF2-40B4-BE49-F238E27FC236}">
                <a16:creationId xmlns:a16="http://schemas.microsoft.com/office/drawing/2014/main" id="{00000000-0008-0000-0000-00008A2C0000}"/>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403" name="Line 23">
            <a:extLst>
              <a:ext uri="{FF2B5EF4-FFF2-40B4-BE49-F238E27FC236}">
                <a16:creationId xmlns:a16="http://schemas.microsoft.com/office/drawing/2014/main" id="{00000000-0008-0000-0000-00008B2C0000}"/>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oneCellAnchor>
    <xdr:from>
      <xdr:col>1</xdr:col>
      <xdr:colOff>178674</xdr:colOff>
      <xdr:row>13</xdr:row>
      <xdr:rowOff>3957</xdr:rowOff>
    </xdr:from>
    <xdr:ext cx="192297" cy="239874"/>
    <xdr:sp macro="" textlink="">
      <xdr:nvSpPr>
        <xdr:cNvPr id="2072" name="Text Box 24">
          <a:extLst>
            <a:ext uri="{FF2B5EF4-FFF2-40B4-BE49-F238E27FC236}">
              <a16:creationId xmlns:a16="http://schemas.microsoft.com/office/drawing/2014/main" id="{00000000-0008-0000-0000-000018080000}"/>
            </a:ext>
          </a:extLst>
        </xdr:cNvPr>
        <xdr:cNvSpPr txBox="1">
          <a:spLocks noChangeArrowheads="1"/>
        </xdr:cNvSpPr>
      </xdr:nvSpPr>
      <xdr:spPr bwMode="auto">
        <a:xfrm>
          <a:off x="559674" y="4252107"/>
          <a:ext cx="192297" cy="239874"/>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54864" tIns="32004" rIns="54864" bIns="32004"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oneCellAnchor>
    <xdr:from>
      <xdr:col>2</xdr:col>
      <xdr:colOff>35799</xdr:colOff>
      <xdr:row>4</xdr:row>
      <xdr:rowOff>242082</xdr:rowOff>
    </xdr:from>
    <xdr:ext cx="192297" cy="239874"/>
    <xdr:sp macro="" textlink="">
      <xdr:nvSpPr>
        <xdr:cNvPr id="2073" name="Text Box 25">
          <a:extLst>
            <a:ext uri="{FF2B5EF4-FFF2-40B4-BE49-F238E27FC236}">
              <a16:creationId xmlns:a16="http://schemas.microsoft.com/office/drawing/2014/main" id="{00000000-0008-0000-0000-000019080000}"/>
            </a:ext>
          </a:extLst>
        </xdr:cNvPr>
        <xdr:cNvSpPr txBox="1">
          <a:spLocks noChangeArrowheads="1"/>
        </xdr:cNvSpPr>
      </xdr:nvSpPr>
      <xdr:spPr bwMode="auto">
        <a:xfrm>
          <a:off x="597774" y="2509032"/>
          <a:ext cx="192297" cy="239874"/>
        </a:xfrm>
        <a:prstGeom prst="rect">
          <a:avLst/>
        </a:prstGeom>
        <a:solidFill>
          <a:srgbClr val="5F5F5A"/>
        </a:solidFill>
        <a:ln w="9525">
          <a:noFill/>
          <a:miter lim="800000"/>
          <a:headEnd/>
          <a:tailEnd/>
        </a:ln>
        <a:effectLst>
          <a:prstShdw prst="shdw17" dist="17961" dir="2700000">
            <a:srgbClr val="5F5F5A">
              <a:gamma/>
              <a:shade val="60000"/>
              <a:invGamma/>
            </a:srgbClr>
          </a:prstShdw>
        </a:effectLst>
      </xdr:spPr>
      <xdr:txBody>
        <a:bodyPr wrap="none" lIns="54864" tIns="32004" rIns="54864" bIns="32004"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xdr:from>
      <xdr:col>2</xdr:col>
      <xdr:colOff>0</xdr:colOff>
      <xdr:row>14</xdr:row>
      <xdr:rowOff>0</xdr:rowOff>
    </xdr:from>
    <xdr:to>
      <xdr:col>18</xdr:col>
      <xdr:colOff>0</xdr:colOff>
      <xdr:row>17</xdr:row>
      <xdr:rowOff>114300</xdr:rowOff>
    </xdr:to>
    <xdr:sp macro="" textlink="">
      <xdr:nvSpPr>
        <xdr:cNvPr id="2074" name="Text Box 26">
          <a:extLst>
            <a:ext uri="{FF2B5EF4-FFF2-40B4-BE49-F238E27FC236}">
              <a16:creationId xmlns:a16="http://schemas.microsoft.com/office/drawing/2014/main" id="{00000000-0008-0000-0000-00001A080000}"/>
            </a:ext>
          </a:extLst>
        </xdr:cNvPr>
        <xdr:cNvSpPr txBox="1">
          <a:spLocks noChangeArrowheads="1"/>
        </xdr:cNvSpPr>
      </xdr:nvSpPr>
      <xdr:spPr bwMode="auto">
        <a:xfrm>
          <a:off x="561975" y="4743450"/>
          <a:ext cx="6477000" cy="857250"/>
        </a:xfrm>
        <a:prstGeom prst="rect">
          <a:avLst/>
        </a:prstGeom>
        <a:noFill/>
        <a:ln w="9525">
          <a:noFill/>
          <a:miter lim="800000"/>
          <a:headEnd/>
          <a:tailEnd/>
        </a:ln>
        <a:effectLst>
          <a:prstShdw prst="shdw17" dist="17961" dir="2700000">
            <a:srgbClr val="E6E6E6">
              <a:gamma/>
              <a:shade val="60000"/>
              <a:invGamma/>
            </a:srgbClr>
          </a:prstShdw>
        </a:effec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cs typeface="Tahoma"/>
            </a:rPr>
            <a:t>De uitkomsten van dit rekenprogramma kunt u gebruiken voor het bepalen van de gunstigste periode voor uw middelingsverzoek. Een voorbeeld van een middelingsverzoek hebben wij opgenomen in de grjze balk bovenaan deze pagina.</a:t>
          </a:r>
        </a:p>
      </xdr:txBody>
    </xdr:sp>
    <xdr:clientData/>
  </xdr:twoCellAnchor>
  <xdr:twoCellAnchor editAs="oneCell">
    <xdr:from>
      <xdr:col>2</xdr:col>
      <xdr:colOff>161925</xdr:colOff>
      <xdr:row>22</xdr:row>
      <xdr:rowOff>19050</xdr:rowOff>
    </xdr:from>
    <xdr:to>
      <xdr:col>4</xdr:col>
      <xdr:colOff>295275</xdr:colOff>
      <xdr:row>22</xdr:row>
      <xdr:rowOff>238125</xdr:rowOff>
    </xdr:to>
    <xdr:pic>
      <xdr:nvPicPr>
        <xdr:cNvPr id="11372" name="Picture 27" descr="S:\LOGO\TL\WWINDIxx_white.jpg">
          <a:extLst>
            <a:ext uri="{FF2B5EF4-FFF2-40B4-BE49-F238E27FC236}">
              <a16:creationId xmlns:a16="http://schemas.microsoft.com/office/drawing/2014/main" id="{00000000-0008-0000-0000-00006C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 y="6743700"/>
          <a:ext cx="895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495300</xdr:colOff>
      <xdr:row>22</xdr:row>
      <xdr:rowOff>19050</xdr:rowOff>
    </xdr:from>
    <xdr:to>
      <xdr:col>16</xdr:col>
      <xdr:colOff>571500</xdr:colOff>
      <xdr:row>22</xdr:row>
      <xdr:rowOff>95250</xdr:rowOff>
    </xdr:to>
    <xdr:sp macro="" textlink="">
      <xdr:nvSpPr>
        <xdr:cNvPr id="11373" name="Rectangle 28">
          <a:extLst>
            <a:ext uri="{FF2B5EF4-FFF2-40B4-BE49-F238E27FC236}">
              <a16:creationId xmlns:a16="http://schemas.microsoft.com/office/drawing/2014/main" id="{00000000-0008-0000-0000-00006D2C0000}"/>
            </a:ext>
          </a:extLst>
        </xdr:cNvPr>
        <xdr:cNvSpPr>
          <a:spLocks noChangeArrowheads="1"/>
        </xdr:cNvSpPr>
      </xdr:nvSpPr>
      <xdr:spPr bwMode="auto">
        <a:xfrm>
          <a:off x="6391275" y="6743700"/>
          <a:ext cx="76200" cy="76200"/>
        </a:xfrm>
        <a:prstGeom prst="rect">
          <a:avLst/>
        </a:prstGeom>
        <a:solidFill>
          <a:srgbClr val="464646"/>
        </a:solidFill>
        <a:ln w="9525">
          <a:solidFill>
            <a:srgbClr val="464646"/>
          </a:solidFill>
          <a:miter lim="800000"/>
          <a:headEnd/>
          <a:tailEnd/>
        </a:ln>
      </xdr:spPr>
    </xdr:sp>
    <xdr:clientData/>
  </xdr:twoCellAnchor>
  <xdr:twoCellAnchor>
    <xdr:from>
      <xdr:col>16</xdr:col>
      <xdr:colOff>495300</xdr:colOff>
      <xdr:row>23</xdr:row>
      <xdr:rowOff>19050</xdr:rowOff>
    </xdr:from>
    <xdr:to>
      <xdr:col>16</xdr:col>
      <xdr:colOff>571500</xdr:colOff>
      <xdr:row>23</xdr:row>
      <xdr:rowOff>95250</xdr:rowOff>
    </xdr:to>
    <xdr:sp macro="" textlink="">
      <xdr:nvSpPr>
        <xdr:cNvPr id="11374" name="Rectangle 29">
          <a:extLst>
            <a:ext uri="{FF2B5EF4-FFF2-40B4-BE49-F238E27FC236}">
              <a16:creationId xmlns:a16="http://schemas.microsoft.com/office/drawing/2014/main" id="{00000000-0008-0000-0000-00006E2C0000}"/>
            </a:ext>
          </a:extLst>
        </xdr:cNvPr>
        <xdr:cNvSpPr>
          <a:spLocks noChangeArrowheads="1"/>
        </xdr:cNvSpPr>
      </xdr:nvSpPr>
      <xdr:spPr bwMode="auto">
        <a:xfrm>
          <a:off x="6391275" y="6991350"/>
          <a:ext cx="76200" cy="76200"/>
        </a:xfrm>
        <a:prstGeom prst="rect">
          <a:avLst/>
        </a:prstGeom>
        <a:solidFill>
          <a:srgbClr val="464646"/>
        </a:solidFill>
        <a:ln w="9525">
          <a:solidFill>
            <a:srgbClr val="464646"/>
          </a:solidFill>
          <a:miter lim="800000"/>
          <a:headEnd/>
          <a:tailEnd/>
        </a:ln>
      </xdr:spPr>
    </xdr:sp>
    <xdr:clientData/>
  </xdr:twoCellAnchor>
  <xdr:twoCellAnchor>
    <xdr:from>
      <xdr:col>2</xdr:col>
      <xdr:colOff>0</xdr:colOff>
      <xdr:row>2</xdr:row>
      <xdr:rowOff>0</xdr:rowOff>
    </xdr:from>
    <xdr:to>
      <xdr:col>18</xdr:col>
      <xdr:colOff>0</xdr:colOff>
      <xdr:row>3</xdr:row>
      <xdr:rowOff>47625</xdr:rowOff>
    </xdr:to>
    <xdr:pic>
      <xdr:nvPicPr>
        <xdr:cNvPr id="11375" name="Picture 30" descr="S:\LOGO\TL\WWINIDTL.jpg">
          <a:extLst>
            <a:ext uri="{FF2B5EF4-FFF2-40B4-BE49-F238E27FC236}">
              <a16:creationId xmlns:a16="http://schemas.microsoft.com/office/drawing/2014/main" id="{00000000-0008-0000-0000-00006F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495300"/>
          <a:ext cx="64770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19</xdr:col>
      <xdr:colOff>0</xdr:colOff>
      <xdr:row>26</xdr:row>
      <xdr:rowOff>0</xdr:rowOff>
    </xdr:to>
    <xdr:sp macro="" textlink="">
      <xdr:nvSpPr>
        <xdr:cNvPr id="11376" name="Rectangle 1" descr="50%">
          <a:extLst>
            <a:ext uri="{FF2B5EF4-FFF2-40B4-BE49-F238E27FC236}">
              <a16:creationId xmlns:a16="http://schemas.microsoft.com/office/drawing/2014/main" id="{00000000-0008-0000-0000-0000702C0000}"/>
            </a:ext>
          </a:extLst>
        </xdr:cNvPr>
        <xdr:cNvSpPr>
          <a:spLocks noChangeArrowheads="1"/>
        </xdr:cNvSpPr>
      </xdr:nvSpPr>
      <xdr:spPr bwMode="auto">
        <a:xfrm>
          <a:off x="381000" y="247650"/>
          <a:ext cx="6838950" cy="7467600"/>
        </a:xfrm>
        <a:prstGeom prst="rect">
          <a:avLst/>
        </a:prstGeom>
        <a:noFill/>
        <a:ln w="9525">
          <a:solidFill>
            <a:srgbClr val="91918C"/>
          </a:solidFill>
          <a:miter lim="800000"/>
          <a:headEnd/>
          <a:tailEnd/>
        </a:ln>
        <a:effectLst>
          <a:prstShdw prst="shdw17" dist="17961" dir="2700000">
            <a:srgbClr val="575754"/>
          </a:prstShdw>
        </a:effectLst>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xdr:col>
      <xdr:colOff>0</xdr:colOff>
      <xdr:row>21</xdr:row>
      <xdr:rowOff>0</xdr:rowOff>
    </xdr:from>
    <xdr:to>
      <xdr:col>18</xdr:col>
      <xdr:colOff>0</xdr:colOff>
      <xdr:row>25</xdr:row>
      <xdr:rowOff>0</xdr:rowOff>
    </xdr:to>
    <xdr:grpSp>
      <xdr:nvGrpSpPr>
        <xdr:cNvPr id="11377" name="Group 2">
          <a:extLst>
            <a:ext uri="{FF2B5EF4-FFF2-40B4-BE49-F238E27FC236}">
              <a16:creationId xmlns:a16="http://schemas.microsoft.com/office/drawing/2014/main" id="{00000000-0008-0000-0000-0000712C0000}"/>
            </a:ext>
          </a:extLst>
        </xdr:cNvPr>
        <xdr:cNvGrpSpPr>
          <a:grpSpLocks/>
        </xdr:cNvGrpSpPr>
      </xdr:nvGrpSpPr>
      <xdr:grpSpPr bwMode="auto">
        <a:xfrm>
          <a:off x="561975" y="6477000"/>
          <a:ext cx="6477000" cy="990600"/>
          <a:chOff x="878" y="692"/>
          <a:chExt cx="40" cy="52"/>
        </a:xfrm>
      </xdr:grpSpPr>
      <xdr:sp macro="" textlink="">
        <xdr:nvSpPr>
          <xdr:cNvPr id="11396" name="Line 3">
            <a:extLst>
              <a:ext uri="{FF2B5EF4-FFF2-40B4-BE49-F238E27FC236}">
                <a16:creationId xmlns:a16="http://schemas.microsoft.com/office/drawing/2014/main" id="{00000000-0008-0000-0000-0000842C0000}"/>
              </a:ext>
            </a:extLst>
          </xdr:cNvPr>
          <xdr:cNvSpPr>
            <a:spLocks noChangeShapeType="1"/>
          </xdr:cNvSpPr>
        </xdr:nvSpPr>
        <xdr:spPr bwMode="auto">
          <a:xfrm>
            <a:off x="878" y="692"/>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397" name="Line 4">
            <a:extLst>
              <a:ext uri="{FF2B5EF4-FFF2-40B4-BE49-F238E27FC236}">
                <a16:creationId xmlns:a16="http://schemas.microsoft.com/office/drawing/2014/main" id="{00000000-0008-0000-0000-0000852C0000}"/>
              </a:ext>
            </a:extLst>
          </xdr:cNvPr>
          <xdr:cNvSpPr>
            <a:spLocks noChangeShapeType="1"/>
          </xdr:cNvSpPr>
        </xdr:nvSpPr>
        <xdr:spPr bwMode="auto">
          <a:xfrm>
            <a:off x="87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398" name="Line 5">
            <a:extLst>
              <a:ext uri="{FF2B5EF4-FFF2-40B4-BE49-F238E27FC236}">
                <a16:creationId xmlns:a16="http://schemas.microsoft.com/office/drawing/2014/main" id="{00000000-0008-0000-0000-0000862C0000}"/>
              </a:ext>
            </a:extLst>
          </xdr:cNvPr>
          <xdr:cNvSpPr>
            <a:spLocks noChangeShapeType="1"/>
          </xdr:cNvSpPr>
        </xdr:nvSpPr>
        <xdr:spPr bwMode="auto">
          <a:xfrm>
            <a:off x="878" y="744"/>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399" name="Line 6">
            <a:extLst>
              <a:ext uri="{FF2B5EF4-FFF2-40B4-BE49-F238E27FC236}">
                <a16:creationId xmlns:a16="http://schemas.microsoft.com/office/drawing/2014/main" id="{00000000-0008-0000-0000-0000872C0000}"/>
              </a:ext>
            </a:extLst>
          </xdr:cNvPr>
          <xdr:cNvSpPr>
            <a:spLocks noChangeShapeType="1"/>
          </xdr:cNvSpPr>
        </xdr:nvSpPr>
        <xdr:spPr bwMode="auto">
          <a:xfrm>
            <a:off x="91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18</xdr:row>
      <xdr:rowOff>0</xdr:rowOff>
    </xdr:from>
    <xdr:to>
      <xdr:col>17</xdr:col>
      <xdr:colOff>0</xdr:colOff>
      <xdr:row>19</xdr:row>
      <xdr:rowOff>0</xdr:rowOff>
    </xdr:to>
    <xdr:grpSp>
      <xdr:nvGrpSpPr>
        <xdr:cNvPr id="11378" name="Group 9">
          <a:extLst>
            <a:ext uri="{FF2B5EF4-FFF2-40B4-BE49-F238E27FC236}">
              <a16:creationId xmlns:a16="http://schemas.microsoft.com/office/drawing/2014/main" id="{00000000-0008-0000-0000-0000722C0000}"/>
            </a:ext>
          </a:extLst>
        </xdr:cNvPr>
        <xdr:cNvGrpSpPr>
          <a:grpSpLocks/>
        </xdr:cNvGrpSpPr>
      </xdr:nvGrpSpPr>
      <xdr:grpSpPr bwMode="auto">
        <a:xfrm>
          <a:off x="5514975" y="5734050"/>
          <a:ext cx="971550" cy="247650"/>
          <a:chOff x="878" y="692"/>
          <a:chExt cx="40" cy="52"/>
        </a:xfrm>
      </xdr:grpSpPr>
      <xdr:sp macro="" textlink="">
        <xdr:nvSpPr>
          <xdr:cNvPr id="11392" name="Line 10">
            <a:extLst>
              <a:ext uri="{FF2B5EF4-FFF2-40B4-BE49-F238E27FC236}">
                <a16:creationId xmlns:a16="http://schemas.microsoft.com/office/drawing/2014/main" id="{00000000-0008-0000-0000-0000802C0000}"/>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393" name="Line 11">
            <a:extLst>
              <a:ext uri="{FF2B5EF4-FFF2-40B4-BE49-F238E27FC236}">
                <a16:creationId xmlns:a16="http://schemas.microsoft.com/office/drawing/2014/main" id="{00000000-0008-0000-0000-0000812C0000}"/>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394" name="Line 12">
            <a:extLst>
              <a:ext uri="{FF2B5EF4-FFF2-40B4-BE49-F238E27FC236}">
                <a16:creationId xmlns:a16="http://schemas.microsoft.com/office/drawing/2014/main" id="{00000000-0008-0000-0000-0000822C0000}"/>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395" name="Line 13">
            <a:extLst>
              <a:ext uri="{FF2B5EF4-FFF2-40B4-BE49-F238E27FC236}">
                <a16:creationId xmlns:a16="http://schemas.microsoft.com/office/drawing/2014/main" id="{00000000-0008-0000-0000-0000832C0000}"/>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23</xdr:row>
      <xdr:rowOff>0</xdr:rowOff>
    </xdr:from>
    <xdr:to>
      <xdr:col>17</xdr:col>
      <xdr:colOff>0</xdr:colOff>
      <xdr:row>24</xdr:row>
      <xdr:rowOff>0</xdr:rowOff>
    </xdr:to>
    <xdr:grpSp>
      <xdr:nvGrpSpPr>
        <xdr:cNvPr id="11379" name="Group 14">
          <a:extLst>
            <a:ext uri="{FF2B5EF4-FFF2-40B4-BE49-F238E27FC236}">
              <a16:creationId xmlns:a16="http://schemas.microsoft.com/office/drawing/2014/main" id="{00000000-0008-0000-0000-0000732C0000}"/>
            </a:ext>
          </a:extLst>
        </xdr:cNvPr>
        <xdr:cNvGrpSpPr>
          <a:grpSpLocks/>
        </xdr:cNvGrpSpPr>
      </xdr:nvGrpSpPr>
      <xdr:grpSpPr bwMode="auto">
        <a:xfrm>
          <a:off x="5514975" y="6972300"/>
          <a:ext cx="971550" cy="247650"/>
          <a:chOff x="878" y="692"/>
          <a:chExt cx="40" cy="52"/>
        </a:xfrm>
      </xdr:grpSpPr>
      <xdr:sp macro="" textlink="">
        <xdr:nvSpPr>
          <xdr:cNvPr id="11388" name="Line 15">
            <a:extLst>
              <a:ext uri="{FF2B5EF4-FFF2-40B4-BE49-F238E27FC236}">
                <a16:creationId xmlns:a16="http://schemas.microsoft.com/office/drawing/2014/main" id="{00000000-0008-0000-0000-00007C2C0000}"/>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389" name="Line 16">
            <a:extLst>
              <a:ext uri="{FF2B5EF4-FFF2-40B4-BE49-F238E27FC236}">
                <a16:creationId xmlns:a16="http://schemas.microsoft.com/office/drawing/2014/main" id="{00000000-0008-0000-0000-00007D2C0000}"/>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390" name="Line 17">
            <a:extLst>
              <a:ext uri="{FF2B5EF4-FFF2-40B4-BE49-F238E27FC236}">
                <a16:creationId xmlns:a16="http://schemas.microsoft.com/office/drawing/2014/main" id="{00000000-0008-0000-0000-00007E2C0000}"/>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391" name="Line 18">
            <a:extLst>
              <a:ext uri="{FF2B5EF4-FFF2-40B4-BE49-F238E27FC236}">
                <a16:creationId xmlns:a16="http://schemas.microsoft.com/office/drawing/2014/main" id="{00000000-0008-0000-0000-00007F2C0000}"/>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22</xdr:row>
      <xdr:rowOff>0</xdr:rowOff>
    </xdr:from>
    <xdr:to>
      <xdr:col>17</xdr:col>
      <xdr:colOff>0</xdr:colOff>
      <xdr:row>23</xdr:row>
      <xdr:rowOff>0</xdr:rowOff>
    </xdr:to>
    <xdr:grpSp>
      <xdr:nvGrpSpPr>
        <xdr:cNvPr id="11380" name="Group 19">
          <a:extLst>
            <a:ext uri="{FF2B5EF4-FFF2-40B4-BE49-F238E27FC236}">
              <a16:creationId xmlns:a16="http://schemas.microsoft.com/office/drawing/2014/main" id="{00000000-0008-0000-0000-0000742C0000}"/>
            </a:ext>
          </a:extLst>
        </xdr:cNvPr>
        <xdr:cNvGrpSpPr>
          <a:grpSpLocks/>
        </xdr:cNvGrpSpPr>
      </xdr:nvGrpSpPr>
      <xdr:grpSpPr bwMode="auto">
        <a:xfrm>
          <a:off x="5514975" y="6724650"/>
          <a:ext cx="971550" cy="247650"/>
          <a:chOff x="878" y="692"/>
          <a:chExt cx="40" cy="52"/>
        </a:xfrm>
      </xdr:grpSpPr>
      <xdr:sp macro="" textlink="">
        <xdr:nvSpPr>
          <xdr:cNvPr id="11384" name="Line 20">
            <a:extLst>
              <a:ext uri="{FF2B5EF4-FFF2-40B4-BE49-F238E27FC236}">
                <a16:creationId xmlns:a16="http://schemas.microsoft.com/office/drawing/2014/main" id="{00000000-0008-0000-0000-0000782C0000}"/>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385" name="Line 21">
            <a:extLst>
              <a:ext uri="{FF2B5EF4-FFF2-40B4-BE49-F238E27FC236}">
                <a16:creationId xmlns:a16="http://schemas.microsoft.com/office/drawing/2014/main" id="{00000000-0008-0000-0000-0000792C0000}"/>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386" name="Line 22">
            <a:extLst>
              <a:ext uri="{FF2B5EF4-FFF2-40B4-BE49-F238E27FC236}">
                <a16:creationId xmlns:a16="http://schemas.microsoft.com/office/drawing/2014/main" id="{00000000-0008-0000-0000-00007A2C0000}"/>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387" name="Line 23">
            <a:extLst>
              <a:ext uri="{FF2B5EF4-FFF2-40B4-BE49-F238E27FC236}">
                <a16:creationId xmlns:a16="http://schemas.microsoft.com/office/drawing/2014/main" id="{00000000-0008-0000-0000-00007B2C0000}"/>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editAs="oneCell">
    <xdr:from>
      <xdr:col>2</xdr:col>
      <xdr:colOff>161925</xdr:colOff>
      <xdr:row>22</xdr:row>
      <xdr:rowOff>19050</xdr:rowOff>
    </xdr:from>
    <xdr:to>
      <xdr:col>4</xdr:col>
      <xdr:colOff>295275</xdr:colOff>
      <xdr:row>22</xdr:row>
      <xdr:rowOff>238125</xdr:rowOff>
    </xdr:to>
    <xdr:pic>
      <xdr:nvPicPr>
        <xdr:cNvPr id="11381" name="Picture 27" descr="S:\LOGO\TL\WWINDIxx_white.jpg">
          <a:extLst>
            <a:ext uri="{FF2B5EF4-FFF2-40B4-BE49-F238E27FC236}">
              <a16:creationId xmlns:a16="http://schemas.microsoft.com/office/drawing/2014/main" id="{00000000-0008-0000-0000-000075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 y="6743700"/>
          <a:ext cx="895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495300</xdr:colOff>
      <xdr:row>22</xdr:row>
      <xdr:rowOff>19050</xdr:rowOff>
    </xdr:from>
    <xdr:to>
      <xdr:col>16</xdr:col>
      <xdr:colOff>571500</xdr:colOff>
      <xdr:row>22</xdr:row>
      <xdr:rowOff>95250</xdr:rowOff>
    </xdr:to>
    <xdr:sp macro="" textlink="">
      <xdr:nvSpPr>
        <xdr:cNvPr id="11382" name="Rectangle 28">
          <a:extLst>
            <a:ext uri="{FF2B5EF4-FFF2-40B4-BE49-F238E27FC236}">
              <a16:creationId xmlns:a16="http://schemas.microsoft.com/office/drawing/2014/main" id="{00000000-0008-0000-0000-0000762C0000}"/>
            </a:ext>
          </a:extLst>
        </xdr:cNvPr>
        <xdr:cNvSpPr>
          <a:spLocks noChangeArrowheads="1"/>
        </xdr:cNvSpPr>
      </xdr:nvSpPr>
      <xdr:spPr bwMode="auto">
        <a:xfrm>
          <a:off x="6391275" y="6743700"/>
          <a:ext cx="76200" cy="76200"/>
        </a:xfrm>
        <a:prstGeom prst="rect">
          <a:avLst/>
        </a:prstGeom>
        <a:solidFill>
          <a:srgbClr val="464646"/>
        </a:solidFill>
        <a:ln w="9525">
          <a:solidFill>
            <a:srgbClr val="464646"/>
          </a:solidFill>
          <a:miter lim="800000"/>
          <a:headEnd/>
          <a:tailEnd/>
        </a:ln>
      </xdr:spPr>
    </xdr:sp>
    <xdr:clientData/>
  </xdr:twoCellAnchor>
  <xdr:twoCellAnchor>
    <xdr:from>
      <xdr:col>16</xdr:col>
      <xdr:colOff>495300</xdr:colOff>
      <xdr:row>23</xdr:row>
      <xdr:rowOff>19050</xdr:rowOff>
    </xdr:from>
    <xdr:to>
      <xdr:col>16</xdr:col>
      <xdr:colOff>571500</xdr:colOff>
      <xdr:row>23</xdr:row>
      <xdr:rowOff>95250</xdr:rowOff>
    </xdr:to>
    <xdr:sp macro="" textlink="">
      <xdr:nvSpPr>
        <xdr:cNvPr id="11383" name="Rectangle 29">
          <a:extLst>
            <a:ext uri="{FF2B5EF4-FFF2-40B4-BE49-F238E27FC236}">
              <a16:creationId xmlns:a16="http://schemas.microsoft.com/office/drawing/2014/main" id="{00000000-0008-0000-0000-0000772C0000}"/>
            </a:ext>
          </a:extLst>
        </xdr:cNvPr>
        <xdr:cNvSpPr>
          <a:spLocks noChangeArrowheads="1"/>
        </xdr:cNvSpPr>
      </xdr:nvSpPr>
      <xdr:spPr bwMode="auto">
        <a:xfrm>
          <a:off x="6391275" y="6991350"/>
          <a:ext cx="76200" cy="76200"/>
        </a:xfrm>
        <a:prstGeom prst="rect">
          <a:avLst/>
        </a:prstGeom>
        <a:solidFill>
          <a:srgbClr val="464646"/>
        </a:solidFill>
        <a:ln w="9525">
          <a:solidFill>
            <a:srgbClr val="464646"/>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95250</xdr:colOff>
          <xdr:row>2</xdr:row>
          <xdr:rowOff>666750</xdr:rowOff>
        </xdr:from>
        <xdr:to>
          <xdr:col>10</xdr:col>
          <xdr:colOff>247650</xdr:colOff>
          <xdr:row>2</xdr:row>
          <xdr:rowOff>1352550</xdr:rowOff>
        </xdr:to>
        <xdr:sp macro="" textlink="">
          <xdr:nvSpPr>
            <xdr:cNvPr id="10659" name="Object 3491" hidden="1">
              <a:extLst>
                <a:ext uri="{63B3BB69-23CF-44E3-9099-C40C66FF867C}">
                  <a14:compatExt spid="_x0000_s10659"/>
                </a:ext>
                <a:ext uri="{FF2B5EF4-FFF2-40B4-BE49-F238E27FC236}">
                  <a16:creationId xmlns:a16="http://schemas.microsoft.com/office/drawing/2014/main" id="{00000000-0008-0000-0000-0000A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20</xdr:col>
      <xdr:colOff>0</xdr:colOff>
      <xdr:row>2</xdr:row>
      <xdr:rowOff>31750</xdr:rowOff>
    </xdr:from>
    <xdr:to>
      <xdr:col>24</xdr:col>
      <xdr:colOff>0</xdr:colOff>
      <xdr:row>2</xdr:row>
      <xdr:rowOff>165100</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7118350" y="615950"/>
          <a:ext cx="14478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19924</xdr:colOff>
      <xdr:row>1</xdr:row>
      <xdr:rowOff>107386</xdr:rowOff>
    </xdr:from>
    <xdr:ext cx="192297" cy="249469"/>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400924" y="307411"/>
          <a:ext cx="192297" cy="239874"/>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54864" tIns="32004" rIns="54864" bIns="32004"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568325</xdr:colOff>
      <xdr:row>2</xdr:row>
      <xdr:rowOff>180975</xdr:rowOff>
    </xdr:from>
    <xdr:to>
      <xdr:col>4</xdr:col>
      <xdr:colOff>1123988</xdr:colOff>
      <xdr:row>3</xdr:row>
      <xdr:rowOff>133350</xdr:rowOff>
    </xdr:to>
    <xdr:sp macro="" textlink="">
      <xdr:nvSpPr>
        <xdr:cNvPr id="3" name="Text Box 6">
          <a:extLst>
            <a:ext uri="{FF2B5EF4-FFF2-40B4-BE49-F238E27FC236}">
              <a16:creationId xmlns:a16="http://schemas.microsoft.com/office/drawing/2014/main" id="{00000000-0008-0000-0100-000003000000}"/>
            </a:ext>
          </a:extLst>
        </xdr:cNvPr>
        <xdr:cNvSpPr txBox="1">
          <a:spLocks noChangeArrowheads="1"/>
        </xdr:cNvSpPr>
      </xdr:nvSpPr>
      <xdr:spPr bwMode="auto">
        <a:xfrm>
          <a:off x="3940175" y="762000"/>
          <a:ext cx="555663"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cs typeface="Tahoma"/>
            </a:rPr>
            <a:t> </a:t>
          </a:r>
          <a:r>
            <a:rPr lang="nl-NL" sz="800" b="0" i="0" u="none" strike="noStrike" baseline="0">
              <a:solidFill>
                <a:srgbClr val="FFFFFF"/>
              </a:solidFill>
              <a:latin typeface="Wingdings 3"/>
              <a:cs typeface="Tahoma"/>
            </a:rPr>
            <a:t>È</a:t>
          </a:r>
          <a:endParaRPr lang="nl-NL" sz="800" b="0" i="0" u="none" strike="noStrike" baseline="0">
            <a:solidFill>
              <a:srgbClr val="FFFFFF"/>
            </a:solidFill>
            <a:latin typeface="Wingdings 3"/>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2</xdr:row>
      <xdr:rowOff>31750</xdr:rowOff>
    </xdr:from>
    <xdr:to>
      <xdr:col>17</xdr:col>
      <xdr:colOff>0</xdr:colOff>
      <xdr:row>2</xdr:row>
      <xdr:rowOff>165100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896850" y="612775"/>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29449</xdr:colOff>
      <xdr:row>1</xdr:row>
      <xdr:rowOff>69286</xdr:rowOff>
    </xdr:from>
    <xdr:ext cx="192297" cy="249469"/>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410449" y="269311"/>
          <a:ext cx="192297" cy="239874"/>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54864" tIns="32004" rIns="54864" bIns="32004"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 Id="rId6" Type="http://schemas.openxmlformats.org/officeDocument/2006/relationships/oleObject" Target="../embeddings/Microsoft_Word_97_-_2003_Document.doc"/><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Q47"/>
  <sheetViews>
    <sheetView showGridLines="0" showRowColHeaders="0" tabSelected="1" workbookViewId="0"/>
  </sheetViews>
  <sheetFormatPr defaultColWidth="5.7109375" defaultRowHeight="20.100000000000001" customHeight="1" x14ac:dyDescent="0.15"/>
  <cols>
    <col min="1" max="1" width="5.7109375" style="17" customWidth="1"/>
    <col min="2" max="2" width="2.7109375" style="17" customWidth="1"/>
    <col min="3" max="3" width="4.28515625" style="17" customWidth="1"/>
    <col min="4" max="4" width="7.140625" style="17" customWidth="1"/>
    <col min="5" max="16" width="5.7109375" style="17" customWidth="1"/>
    <col min="17" max="17" width="8.85546875" style="17" customWidth="1"/>
    <col min="18" max="18" width="8.28515625" style="17" customWidth="1"/>
    <col min="19" max="19" width="2.7109375" style="17" customWidth="1"/>
    <col min="20" max="23" width="5.7109375" style="17" customWidth="1"/>
    <col min="24" max="24" width="7.42578125" style="17" customWidth="1"/>
    <col min="25" max="27" width="5.7109375" style="17" customWidth="1"/>
    <col min="28" max="28" width="8.42578125" style="17" customWidth="1"/>
    <col min="29" max="16384" width="5.7109375" style="17"/>
  </cols>
  <sheetData>
    <row r="1" spans="1:43" ht="20.100000000000001"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ht="20.100000000000001" customHeight="1" x14ac:dyDescent="0.15">
      <c r="A2" s="18"/>
      <c r="B2"/>
      <c r="C2"/>
      <c r="D2"/>
      <c r="E2"/>
      <c r="F2"/>
      <c r="G2"/>
      <c r="H2"/>
      <c r="I2"/>
      <c r="J2"/>
      <c r="K2"/>
      <c r="L2"/>
      <c r="M2"/>
      <c r="N2"/>
      <c r="O2"/>
      <c r="P2"/>
      <c r="Q2"/>
      <c r="R2"/>
      <c r="S2"/>
      <c r="T2" s="18"/>
      <c r="U2" s="18"/>
      <c r="V2" s="18"/>
      <c r="W2" s="18"/>
      <c r="X2" s="18"/>
      <c r="Y2" s="18"/>
      <c r="Z2" s="18"/>
      <c r="AA2" s="18"/>
      <c r="AB2" s="18"/>
      <c r="AC2" s="18"/>
      <c r="AD2" s="18"/>
      <c r="AE2" s="18"/>
      <c r="AF2" s="18"/>
      <c r="AG2" s="18"/>
      <c r="AH2" s="18"/>
      <c r="AI2" s="18"/>
      <c r="AJ2" s="18"/>
      <c r="AK2" s="18"/>
      <c r="AL2" s="18"/>
      <c r="AM2" s="18"/>
      <c r="AN2" s="18"/>
      <c r="AO2" s="18"/>
      <c r="AP2" s="18"/>
      <c r="AQ2" s="18"/>
    </row>
    <row r="3" spans="1:43" ht="120" customHeight="1" x14ac:dyDescent="0.15">
      <c r="A3" s="18"/>
      <c r="B3"/>
      <c r="C3"/>
      <c r="D3"/>
      <c r="E3"/>
      <c r="F3"/>
      <c r="G3"/>
      <c r="H3"/>
      <c r="I3"/>
      <c r="J3"/>
      <c r="K3"/>
      <c r="L3"/>
      <c r="M3"/>
      <c r="N3"/>
      <c r="O3"/>
      <c r="P3"/>
      <c r="Q3"/>
      <c r="R3"/>
      <c r="S3"/>
      <c r="T3" s="18"/>
      <c r="U3" s="18"/>
      <c r="V3" s="18"/>
      <c r="W3" s="18"/>
      <c r="X3" s="18"/>
      <c r="Y3" s="18"/>
      <c r="Z3" s="18"/>
      <c r="AA3" s="18"/>
      <c r="AB3" s="18"/>
      <c r="AC3" s="18"/>
      <c r="AD3" s="18"/>
      <c r="AE3" s="18"/>
      <c r="AF3" s="18"/>
      <c r="AG3" s="18"/>
      <c r="AH3" s="18"/>
      <c r="AI3" s="18"/>
      <c r="AJ3" s="18"/>
      <c r="AK3" s="18"/>
      <c r="AL3" s="18"/>
      <c r="AM3" s="18"/>
      <c r="AN3" s="18"/>
      <c r="AO3" s="18"/>
      <c r="AP3" s="18"/>
      <c r="AQ3" s="18"/>
    </row>
    <row r="4" spans="1:43" ht="20.100000000000001" customHeight="1" x14ac:dyDescent="0.15">
      <c r="A4" s="18"/>
      <c r="B4"/>
      <c r="C4"/>
      <c r="D4"/>
      <c r="E4"/>
      <c r="F4"/>
      <c r="G4"/>
      <c r="H4"/>
      <c r="I4"/>
      <c r="J4"/>
      <c r="K4"/>
      <c r="L4"/>
      <c r="M4"/>
      <c r="N4"/>
      <c r="O4"/>
      <c r="P4"/>
      <c r="Q4"/>
      <c r="R4" s="57" t="s">
        <v>63</v>
      </c>
      <c r="S4"/>
      <c r="T4" s="18"/>
      <c r="U4" s="18"/>
      <c r="V4" s="18"/>
      <c r="W4" s="18"/>
      <c r="X4" s="18"/>
      <c r="Y4" s="18"/>
      <c r="Z4" s="18"/>
      <c r="AA4" s="18"/>
      <c r="AB4" s="18"/>
      <c r="AC4" s="18"/>
      <c r="AD4" s="18"/>
      <c r="AE4" s="18"/>
      <c r="AF4" s="18"/>
      <c r="AG4" s="18"/>
      <c r="AH4" s="18"/>
      <c r="AI4" s="18"/>
      <c r="AJ4" s="18"/>
      <c r="AK4" s="18"/>
      <c r="AL4" s="18"/>
      <c r="AM4" s="18"/>
      <c r="AN4" s="18"/>
      <c r="AO4" s="18"/>
      <c r="AP4" s="18"/>
      <c r="AQ4" s="18"/>
    </row>
    <row r="5" spans="1:43" ht="20.100000000000001" customHeight="1" x14ac:dyDescent="0.15">
      <c r="A5" s="18"/>
      <c r="B5"/>
      <c r="C5"/>
      <c r="D5"/>
      <c r="E5"/>
      <c r="F5"/>
      <c r="G5"/>
      <c r="H5"/>
      <c r="I5"/>
      <c r="J5"/>
      <c r="K5"/>
      <c r="L5"/>
      <c r="M5"/>
      <c r="N5"/>
      <c r="O5"/>
      <c r="P5"/>
      <c r="Q5"/>
      <c r="R5"/>
      <c r="S5"/>
      <c r="T5" s="18"/>
      <c r="U5" s="18"/>
      <c r="V5" s="18"/>
      <c r="W5" s="18"/>
      <c r="X5" s="18"/>
      <c r="Y5" s="18"/>
      <c r="Z5" s="18"/>
      <c r="AA5" s="18"/>
      <c r="AB5" s="18"/>
      <c r="AC5" s="18"/>
      <c r="AD5" s="18"/>
      <c r="AE5" s="18"/>
      <c r="AF5" s="18"/>
      <c r="AG5" s="18"/>
      <c r="AH5" s="18"/>
      <c r="AI5" s="18"/>
      <c r="AJ5" s="18"/>
      <c r="AK5" s="18"/>
      <c r="AL5" s="18"/>
      <c r="AM5" s="18"/>
      <c r="AN5" s="18"/>
      <c r="AO5" s="18"/>
      <c r="AP5" s="18"/>
      <c r="AQ5" s="18"/>
    </row>
    <row r="6" spans="1:43" ht="20.100000000000001" customHeight="1" x14ac:dyDescent="0.15">
      <c r="A6" s="18"/>
      <c r="B6"/>
      <c r="C6" s="16"/>
      <c r="D6" s="15" t="s">
        <v>52</v>
      </c>
      <c r="E6"/>
      <c r="F6"/>
      <c r="G6"/>
      <c r="H6"/>
      <c r="I6"/>
      <c r="J6"/>
      <c r="K6"/>
      <c r="L6"/>
      <c r="M6"/>
      <c r="N6"/>
      <c r="O6"/>
      <c r="P6"/>
      <c r="Q6"/>
      <c r="R6"/>
      <c r="S6"/>
      <c r="T6" s="18"/>
      <c r="U6" s="18"/>
      <c r="V6" s="18"/>
      <c r="W6" s="18"/>
      <c r="X6" s="18"/>
      <c r="Y6" s="18"/>
      <c r="Z6" s="18"/>
      <c r="AA6" s="18"/>
      <c r="AB6" s="18"/>
      <c r="AC6" s="18"/>
      <c r="AD6" s="18"/>
      <c r="AE6" s="18"/>
      <c r="AF6" s="18"/>
      <c r="AG6" s="18"/>
      <c r="AH6" s="18"/>
      <c r="AI6" s="18"/>
      <c r="AJ6" s="18"/>
      <c r="AK6" s="18"/>
      <c r="AL6" s="18"/>
      <c r="AM6" s="18"/>
      <c r="AN6" s="18"/>
      <c r="AO6" s="18"/>
      <c r="AP6" s="18"/>
      <c r="AQ6" s="18"/>
    </row>
    <row r="7" spans="1:43" ht="20.100000000000001" customHeight="1" x14ac:dyDescent="0.15">
      <c r="A7" s="18"/>
      <c r="B7"/>
      <c r="C7" s="33"/>
      <c r="D7" s="33"/>
      <c r="E7" s="33"/>
      <c r="F7"/>
      <c r="G7"/>
      <c r="H7"/>
      <c r="I7"/>
      <c r="J7"/>
      <c r="K7"/>
      <c r="L7"/>
      <c r="M7"/>
      <c r="N7"/>
      <c r="O7"/>
      <c r="P7"/>
      <c r="Q7"/>
      <c r="R7"/>
      <c r="S7"/>
      <c r="T7" s="18"/>
      <c r="U7" s="18"/>
      <c r="V7" s="18"/>
      <c r="W7" s="18"/>
      <c r="X7" s="18"/>
      <c r="Y7" s="18"/>
      <c r="Z7" s="18"/>
      <c r="AA7" s="18"/>
      <c r="AB7" s="18"/>
      <c r="AC7" s="18"/>
      <c r="AD7" s="18"/>
      <c r="AE7" s="18"/>
      <c r="AF7" s="18"/>
      <c r="AG7" s="18"/>
      <c r="AH7" s="18"/>
      <c r="AI7" s="18"/>
      <c r="AJ7" s="18"/>
      <c r="AK7" s="18"/>
      <c r="AL7" s="18"/>
      <c r="AM7" s="18"/>
      <c r="AN7" s="18"/>
      <c r="AO7" s="18"/>
      <c r="AP7" s="18"/>
      <c r="AQ7" s="18"/>
    </row>
    <row r="8" spans="1:43" ht="20.100000000000001" customHeight="1" x14ac:dyDescent="0.15">
      <c r="A8" s="18"/>
      <c r="B8"/>
      <c r="C8" s="33"/>
      <c r="D8" s="33"/>
      <c r="E8" s="33"/>
      <c r="F8"/>
      <c r="G8"/>
      <c r="H8"/>
      <c r="I8"/>
      <c r="J8"/>
      <c r="K8"/>
      <c r="L8"/>
      <c r="M8"/>
      <c r="N8"/>
      <c r="O8"/>
      <c r="P8"/>
      <c r="Q8"/>
      <c r="R8"/>
      <c r="S8"/>
      <c r="T8" s="18"/>
      <c r="U8" s="18"/>
      <c r="V8" s="18"/>
      <c r="W8" s="18"/>
      <c r="X8" s="18"/>
      <c r="Y8" s="18"/>
      <c r="Z8" s="18"/>
      <c r="AA8" s="18"/>
      <c r="AB8" s="18"/>
      <c r="AC8" s="18"/>
      <c r="AD8" s="18"/>
      <c r="AE8" s="18"/>
      <c r="AF8" s="18"/>
      <c r="AG8" s="18"/>
      <c r="AH8" s="18"/>
      <c r="AI8" s="18"/>
      <c r="AJ8" s="18"/>
      <c r="AK8" s="18"/>
      <c r="AL8" s="18"/>
      <c r="AM8" s="18"/>
      <c r="AN8" s="18"/>
      <c r="AO8" s="18"/>
      <c r="AP8" s="18"/>
      <c r="AQ8" s="18"/>
    </row>
    <row r="9" spans="1:43" ht="20.100000000000001" customHeight="1" x14ac:dyDescent="0.15">
      <c r="A9" s="18"/>
      <c r="B9"/>
      <c r="C9"/>
      <c r="D9"/>
      <c r="E9"/>
      <c r="F9"/>
      <c r="G9"/>
      <c r="H9"/>
      <c r="I9"/>
      <c r="J9"/>
      <c r="K9"/>
      <c r="L9"/>
      <c r="M9"/>
      <c r="N9"/>
      <c r="O9"/>
      <c r="P9"/>
      <c r="Q9"/>
      <c r="R9"/>
      <c r="S9"/>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20.100000000000001" customHeight="1" x14ac:dyDescent="0.15">
      <c r="A10" s="18"/>
      <c r="B10"/>
      <c r="C10"/>
      <c r="D10"/>
      <c r="E10"/>
      <c r="F10"/>
      <c r="G10"/>
      <c r="H10"/>
      <c r="I10"/>
      <c r="J10"/>
      <c r="K10"/>
      <c r="L10"/>
      <c r="M10"/>
      <c r="N10"/>
      <c r="O10"/>
      <c r="P10"/>
      <c r="Q10"/>
      <c r="R10"/>
      <c r="S10"/>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row>
    <row r="11" spans="1:43" ht="20.100000000000001" customHeight="1" x14ac:dyDescent="0.15">
      <c r="A11" s="18"/>
      <c r="B11"/>
      <c r="C11"/>
      <c r="D11"/>
      <c r="E11"/>
      <c r="F11"/>
      <c r="G11"/>
      <c r="H11"/>
      <c r="I11"/>
      <c r="J11"/>
      <c r="K11"/>
      <c r="L11"/>
      <c r="M11"/>
      <c r="N11"/>
      <c r="O11"/>
      <c r="P11"/>
      <c r="Q11"/>
      <c r="R11"/>
      <c r="S11"/>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3" ht="20.100000000000001" customHeight="1" x14ac:dyDescent="0.15">
      <c r="A12" s="18"/>
      <c r="B12"/>
      <c r="C12"/>
      <c r="D12"/>
      <c r="E12"/>
      <c r="F12"/>
      <c r="G12"/>
      <c r="H12"/>
      <c r="I12"/>
      <c r="J12"/>
      <c r="K12"/>
      <c r="L12"/>
      <c r="M12"/>
      <c r="N12"/>
      <c r="O12"/>
      <c r="P12"/>
      <c r="Q12"/>
      <c r="R12"/>
      <c r="S12"/>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row>
    <row r="13" spans="1:43" ht="20.100000000000001" customHeight="1" x14ac:dyDescent="0.15">
      <c r="A13" s="18"/>
      <c r="B13"/>
      <c r="C13"/>
      <c r="D13"/>
      <c r="E13"/>
      <c r="F13"/>
      <c r="G13"/>
      <c r="H13"/>
      <c r="I13"/>
      <c r="J13"/>
      <c r="K13"/>
      <c r="L13"/>
      <c r="M13"/>
      <c r="N13"/>
      <c r="O13"/>
      <c r="P13"/>
      <c r="Q13"/>
      <c r="R13"/>
      <c r="S13"/>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row>
    <row r="14" spans="1:43" ht="20.100000000000001" customHeight="1" x14ac:dyDescent="0.15">
      <c r="A14" s="18"/>
      <c r="B14"/>
      <c r="C14" s="14"/>
      <c r="D14" s="13" t="s">
        <v>0</v>
      </c>
      <c r="E14"/>
      <c r="F14"/>
      <c r="G14"/>
      <c r="H14"/>
      <c r="I14"/>
      <c r="J14"/>
      <c r="K14"/>
      <c r="L14"/>
      <c r="M14"/>
      <c r="N14"/>
      <c r="O14"/>
      <c r="P14"/>
      <c r="Q14"/>
      <c r="R14"/>
      <c r="S14"/>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row>
    <row r="15" spans="1:43" ht="20.100000000000001" customHeight="1" x14ac:dyDescent="0.15">
      <c r="A15" s="18"/>
      <c r="B15"/>
      <c r="C15" s="12"/>
      <c r="D15"/>
      <c r="E15"/>
      <c r="F15"/>
      <c r="G15"/>
      <c r="H15"/>
      <c r="I15"/>
      <c r="J15"/>
      <c r="K15"/>
      <c r="L15"/>
      <c r="M15"/>
      <c r="N15"/>
      <c r="O15"/>
      <c r="P15"/>
      <c r="Q15"/>
      <c r="R15"/>
      <c r="S15"/>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row>
    <row r="16" spans="1:43" ht="20.100000000000001" customHeight="1" x14ac:dyDescent="0.15">
      <c r="A16" s="18"/>
      <c r="B16"/>
      <c r="C16"/>
      <c r="D16"/>
      <c r="E16"/>
      <c r="F16"/>
      <c r="G16"/>
      <c r="H16"/>
      <c r="I16"/>
      <c r="J16"/>
      <c r="K16"/>
      <c r="L16"/>
      <c r="M16"/>
      <c r="N16"/>
      <c r="O16"/>
      <c r="P16"/>
      <c r="Q16"/>
      <c r="R16"/>
      <c r="S16"/>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row>
    <row r="17" spans="1:43" ht="20.100000000000001" customHeight="1" x14ac:dyDescent="0.15">
      <c r="A17" s="18"/>
      <c r="B17"/>
      <c r="C17"/>
      <c r="D17"/>
      <c r="E17"/>
      <c r="F17"/>
      <c r="G17"/>
      <c r="H17"/>
      <c r="I17"/>
      <c r="J17"/>
      <c r="K17"/>
      <c r="L17"/>
      <c r="M17"/>
      <c r="N17"/>
      <c r="O17"/>
      <c r="P17"/>
      <c r="Q17"/>
      <c r="R17"/>
      <c r="S17"/>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row>
    <row r="18" spans="1:43" ht="20.100000000000001" customHeight="1" x14ac:dyDescent="0.15">
      <c r="A18" s="18"/>
      <c r="B18"/>
      <c r="C18"/>
      <c r="D18"/>
      <c r="E18"/>
      <c r="F18"/>
      <c r="G18"/>
      <c r="H18"/>
      <c r="I18"/>
      <c r="J18"/>
      <c r="K18"/>
      <c r="L18"/>
      <c r="M18"/>
      <c r="N18"/>
      <c r="O18"/>
      <c r="P18"/>
      <c r="Q18"/>
      <c r="R18"/>
      <c r="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row>
    <row r="19" spans="1:43" ht="20.100000000000001" customHeight="1" x14ac:dyDescent="0.15">
      <c r="A19" s="18"/>
      <c r="B19"/>
      <c r="C19"/>
      <c r="D19"/>
      <c r="E19"/>
      <c r="F19"/>
      <c r="G19"/>
      <c r="H19"/>
      <c r="I19"/>
      <c r="J19"/>
      <c r="K19"/>
      <c r="L19"/>
      <c r="M19"/>
      <c r="N19"/>
      <c r="O19"/>
      <c r="P19" s="67" t="s">
        <v>1</v>
      </c>
      <c r="Q19" s="67"/>
      <c r="R19"/>
      <c r="S19"/>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row>
    <row r="20" spans="1:43" ht="20.100000000000001" customHeight="1" x14ac:dyDescent="0.15">
      <c r="A20" s="18"/>
      <c r="B20"/>
      <c r="C20"/>
      <c r="D20"/>
      <c r="E20"/>
      <c r="F20"/>
      <c r="G20"/>
      <c r="H20"/>
      <c r="I20"/>
      <c r="J20"/>
      <c r="K20"/>
      <c r="L20"/>
      <c r="M20"/>
      <c r="N20"/>
      <c r="O20"/>
      <c r="P20"/>
      <c r="Q20"/>
      <c r="R20"/>
      <c r="S20"/>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ht="20.100000000000001" customHeight="1" x14ac:dyDescent="0.15">
      <c r="A21" s="18"/>
      <c r="B21"/>
      <c r="C21"/>
      <c r="D21"/>
      <c r="E21"/>
      <c r="F21"/>
      <c r="G21"/>
      <c r="H21"/>
      <c r="I21"/>
      <c r="J21"/>
      <c r="K21"/>
      <c r="L21"/>
      <c r="M21"/>
      <c r="N21"/>
      <c r="O21"/>
      <c r="P21"/>
      <c r="Q21"/>
      <c r="R21"/>
      <c r="S21"/>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ht="20.100000000000001" customHeight="1" x14ac:dyDescent="0.15">
      <c r="A22" s="18"/>
      <c r="B22"/>
      <c r="C22" s="11"/>
      <c r="D22" s="11"/>
      <c r="E22" s="11"/>
      <c r="F22" s="11"/>
      <c r="G22" s="11"/>
      <c r="H22" s="11"/>
      <c r="I22" s="11"/>
      <c r="J22" s="11"/>
      <c r="K22" s="11"/>
      <c r="L22" s="11"/>
      <c r="M22" s="11"/>
      <c r="N22" s="11"/>
      <c r="O22" s="11"/>
      <c r="P22" s="11"/>
      <c r="Q22" s="11"/>
      <c r="R22" s="11"/>
      <c r="S22"/>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ht="20.100000000000001" customHeight="1" x14ac:dyDescent="0.15">
      <c r="A23" s="18"/>
      <c r="B23"/>
      <c r="C23" s="11"/>
      <c r="D23" s="11"/>
      <c r="E23" s="11"/>
      <c r="F23" s="11"/>
      <c r="G23" s="11"/>
      <c r="H23" s="11"/>
      <c r="I23" s="11"/>
      <c r="J23" s="11"/>
      <c r="K23" s="11"/>
      <c r="L23" s="11"/>
      <c r="M23" s="11"/>
      <c r="N23" s="11"/>
      <c r="O23" s="11"/>
      <c r="P23" s="68" t="s">
        <v>2</v>
      </c>
      <c r="Q23" s="68"/>
      <c r="R23" s="11"/>
      <c r="S23"/>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ht="20.100000000000001" customHeight="1" x14ac:dyDescent="0.15">
      <c r="A24" s="18"/>
      <c r="B24"/>
      <c r="C24" s="69" t="s">
        <v>15</v>
      </c>
      <c r="D24" s="69"/>
      <c r="E24" s="69"/>
      <c r="F24" s="69"/>
      <c r="G24" s="69"/>
      <c r="H24" s="69"/>
      <c r="I24" s="69"/>
      <c r="J24" s="69"/>
      <c r="K24" s="69"/>
      <c r="L24" s="69"/>
      <c r="M24" s="69"/>
      <c r="N24" s="11"/>
      <c r="O24" s="11"/>
      <c r="P24" s="68" t="s">
        <v>3</v>
      </c>
      <c r="Q24" s="68"/>
      <c r="R24" s="11"/>
      <c r="S24"/>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ht="20.100000000000001" customHeight="1" x14ac:dyDescent="0.15">
      <c r="A25" s="18"/>
      <c r="B25"/>
      <c r="C25" s="11"/>
      <c r="D25" s="11"/>
      <c r="E25" s="11"/>
      <c r="F25" s="11"/>
      <c r="G25" s="11"/>
      <c r="H25" s="11"/>
      <c r="I25" s="11"/>
      <c r="J25" s="11"/>
      <c r="K25" s="11"/>
      <c r="L25" s="11"/>
      <c r="M25" s="11"/>
      <c r="N25" s="11"/>
      <c r="O25" s="10"/>
      <c r="P25" s="10"/>
      <c r="Q25" s="10"/>
      <c r="R25" s="11"/>
      <c r="S25"/>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row>
    <row r="26" spans="1:43" ht="20.100000000000001" customHeight="1" x14ac:dyDescent="0.15">
      <c r="A26" s="18"/>
      <c r="B26"/>
      <c r="C26"/>
      <c r="D26"/>
      <c r="E26"/>
      <c r="F26"/>
      <c r="G26"/>
      <c r="H26"/>
      <c r="I26"/>
      <c r="J26"/>
      <c r="K26"/>
      <c r="L26"/>
      <c r="M26"/>
      <c r="N26"/>
      <c r="O26"/>
      <c r="P26"/>
      <c r="Q26" s="9"/>
      <c r="R26" s="9"/>
      <c r="S26"/>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row>
    <row r="27" spans="1:43" ht="20.100000000000001"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row>
    <row r="28" spans="1:43" ht="20.100000000000001"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row>
    <row r="29" spans="1:43" ht="20.100000000000001"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row>
    <row r="30" spans="1:43" ht="20.100000000000001"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row>
    <row r="31" spans="1:43" ht="20.100000000000001"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43" ht="20.100000000000001"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row>
    <row r="33" spans="1:43" ht="20.100000000000001"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1:43" ht="20.100000000000001"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ht="20.100000000000001"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ht="20.100000000000001" customHeight="1" x14ac:dyDescent="0.1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ht="20.100000000000001" customHeight="1" x14ac:dyDescent="0.1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ht="20.100000000000001"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ht="20.100000000000001"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ht="20.100000000000001" customHeight="1"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ht="20.100000000000001"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ht="20.100000000000001"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ht="20.100000000000001"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ht="20.100000000000001"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ht="20.100000000000001"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ht="20.100000000000001"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ht="20.100000000000001"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sheetData>
  <sheetProtection algorithmName="SHA-512" hashValue="k0jGn9gkCwo2Rwo8AZMDIBLmU++hMZORSI24OsqjNwlu44T3u7KBRkwwa16ZFZU2+JyLV6/azmIqEQNIr7/JUw==" saltValue="r+SYhppmxvoTJjyZoBIQnA==" spinCount="100000" sheet="1" objects="1" scenarios="1"/>
  <mergeCells count="4">
    <mergeCell ref="P19:Q19"/>
    <mergeCell ref="P24:Q24"/>
    <mergeCell ref="P23:Q23"/>
    <mergeCell ref="C24:M24"/>
  </mergeCells>
  <phoneticPr fontId="5" type="noConversion"/>
  <hyperlinks>
    <hyperlink ref="P19:Q19" location="'1'!A1" tooltip="Reken zelf!" display="} klik hier" xr:uid="{00000000-0004-0000-0000-000000000000}"/>
    <hyperlink ref="C24:L24" r:id="rId1" display="Tiensesteenweg 306 - 3000 Leuven - klantenservice@indicator.be" xr:uid="{00000000-0004-0000-0000-000001000000}"/>
    <hyperlink ref="C24:M24" r:id="rId2" display="Schootense Dreef 31 § 5708 HZ Helmond § klantenservice@indicator.nl" xr:uid="{00000000-0004-0000-0000-000002000000}"/>
  </hyperlinks>
  <pageMargins left="0.75" right="0.75" top="1" bottom="1" header="0.5" footer="0.5"/>
  <pageSetup paperSize="9" orientation="portrait" r:id="rId3"/>
  <headerFooter alignWithMargins="0"/>
  <drawing r:id="rId4"/>
  <legacyDrawing r:id="rId5"/>
  <oleObjects>
    <mc:AlternateContent xmlns:mc="http://schemas.openxmlformats.org/markup-compatibility/2006">
      <mc:Choice Requires="x14">
        <oleObject progId="Document" dvAspect="DVASPECT_ICON" shapeId="10659" r:id="rId6">
          <objectPr locked="0" defaultSize="0" r:id="rId7">
            <anchor moveWithCells="1">
              <from>
                <xdr:col>8</xdr:col>
                <xdr:colOff>95250</xdr:colOff>
                <xdr:row>2</xdr:row>
                <xdr:rowOff>666750</xdr:rowOff>
              </from>
              <to>
                <xdr:col>10</xdr:col>
                <xdr:colOff>247650</xdr:colOff>
                <xdr:row>2</xdr:row>
                <xdr:rowOff>1352550</xdr:rowOff>
              </to>
            </anchor>
          </objectPr>
        </oleObject>
      </mc:Choice>
      <mc:Fallback>
        <oleObject progId="Document" dvAspect="DVASPECT_ICON" shapeId="10659"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X26"/>
  <sheetViews>
    <sheetView showGridLines="0" showRowColHeaders="0" zoomScaleNormal="100" zoomScaleSheetLayoutView="100" workbookViewId="0">
      <selection activeCell="U2" sqref="U2"/>
    </sheetView>
  </sheetViews>
  <sheetFormatPr defaultRowHeight="15.95" customHeight="1" x14ac:dyDescent="0.15"/>
  <cols>
    <col min="1" max="1" width="5.7109375" style="8" customWidth="1"/>
    <col min="2" max="2" width="24.140625" style="8" customWidth="1"/>
    <col min="3" max="3" width="8.140625" style="8" customWidth="1"/>
    <col min="4" max="4" width="12.5703125" style="8" customWidth="1"/>
    <col min="5" max="5" width="17.140625" style="8" customWidth="1"/>
    <col min="6" max="6" width="5.7109375" style="8" customWidth="1"/>
    <col min="7" max="7" width="14.28515625" style="8" customWidth="1"/>
    <col min="8" max="8" width="5.7109375" style="8" customWidth="1"/>
    <col min="9" max="9" width="14.28515625" style="8" customWidth="1"/>
    <col min="10" max="10" width="5.7109375" style="8" customWidth="1"/>
    <col min="11" max="11" width="14.28515625" style="8" customWidth="1"/>
    <col min="12" max="12" width="5.7109375" style="8" customWidth="1"/>
    <col min="13" max="13" width="14.28515625" style="8" customWidth="1"/>
    <col min="14" max="14" width="5.7109375" style="8" customWidth="1"/>
    <col min="15" max="15" width="14.28515625" style="8" customWidth="1"/>
    <col min="16" max="16" width="5.7109375" style="8" customWidth="1"/>
    <col min="17" max="17" width="14.28515625" style="8" customWidth="1"/>
    <col min="18" max="18" width="5.7109375" style="8" hidden="1" customWidth="1"/>
    <col min="19" max="19" width="14.28515625" style="8" hidden="1" customWidth="1"/>
    <col min="20" max="24" width="5.7109375" style="8" customWidth="1"/>
    <col min="25" max="25" width="14.28515625" style="8" customWidth="1"/>
    <col min="26" max="37" width="5.7109375" style="8" customWidth="1"/>
    <col min="38" max="16384" width="9.140625" style="8"/>
  </cols>
  <sheetData>
    <row r="1" spans="1:24" ht="15.95" customHeight="1" thickBot="1" x14ac:dyDescent="0.25">
      <c r="A1" s="34"/>
      <c r="B1" s="34"/>
      <c r="C1" s="34"/>
      <c r="D1" s="34"/>
      <c r="E1" s="34"/>
      <c r="F1" s="34"/>
      <c r="G1" s="26"/>
      <c r="H1" s="27"/>
      <c r="I1" s="27"/>
      <c r="J1" s="27"/>
      <c r="K1" s="34"/>
      <c r="L1" s="27"/>
      <c r="M1" s="27"/>
      <c r="N1" s="27"/>
      <c r="O1" s="27"/>
      <c r="P1" s="27"/>
      <c r="Q1" s="27"/>
      <c r="R1" s="27"/>
      <c r="S1" s="27"/>
      <c r="T1" s="27"/>
      <c r="U1" s="7"/>
      <c r="V1" s="6"/>
      <c r="W1" s="6"/>
      <c r="X1" s="6"/>
    </row>
    <row r="2" spans="1:24" ht="30" customHeight="1" x14ac:dyDescent="0.3">
      <c r="A2" s="34"/>
      <c r="B2" s="70" t="s">
        <v>53</v>
      </c>
      <c r="C2" s="70"/>
      <c r="D2" s="70"/>
      <c r="E2" s="70"/>
      <c r="F2" s="34"/>
      <c r="G2" s="29"/>
      <c r="H2" s="30"/>
      <c r="I2" s="31"/>
      <c r="J2" s="31"/>
      <c r="K2" s="34"/>
      <c r="L2" s="31"/>
      <c r="M2" s="31"/>
      <c r="N2" s="31"/>
      <c r="O2" s="31"/>
      <c r="P2" s="31"/>
      <c r="Q2" s="31"/>
      <c r="R2" s="31"/>
      <c r="S2" s="31"/>
      <c r="T2" s="31"/>
      <c r="U2" s="5" t="s">
        <v>4</v>
      </c>
      <c r="V2" s="4" t="s">
        <v>5</v>
      </c>
      <c r="W2" s="3" t="s">
        <v>6</v>
      </c>
      <c r="X2" s="50" t="s">
        <v>7</v>
      </c>
    </row>
    <row r="3" spans="1:24" ht="15.95" customHeight="1" x14ac:dyDescent="0.15">
      <c r="A3" s="34"/>
      <c r="B3" s="34"/>
      <c r="C3" s="34"/>
      <c r="D3" s="34"/>
      <c r="E3" s="34"/>
      <c r="F3" s="34"/>
      <c r="G3" s="28"/>
      <c r="H3" s="28"/>
      <c r="I3" s="28"/>
      <c r="J3" s="28"/>
      <c r="K3" s="34"/>
      <c r="L3" s="28"/>
      <c r="M3" s="28"/>
      <c r="N3" s="28"/>
      <c r="O3" s="28"/>
      <c r="P3" s="28"/>
      <c r="Q3" s="28"/>
      <c r="R3" s="28"/>
      <c r="S3" s="28"/>
      <c r="T3" s="28"/>
      <c r="U3" s="2"/>
      <c r="V3" s="1"/>
      <c r="W3" s="1"/>
      <c r="X3" s="19"/>
    </row>
    <row r="4" spans="1:24" ht="15.95" customHeight="1" x14ac:dyDescent="0.15">
      <c r="A4" s="34"/>
      <c r="B4" s="23" t="s">
        <v>8</v>
      </c>
      <c r="C4" s="34"/>
      <c r="D4" s="34"/>
      <c r="E4" s="34"/>
      <c r="F4" s="34"/>
      <c r="G4" s="35" t="s">
        <v>9</v>
      </c>
      <c r="H4" s="32"/>
      <c r="I4" s="32"/>
      <c r="J4" s="32"/>
      <c r="K4" s="34"/>
      <c r="L4" s="32"/>
      <c r="M4" s="32"/>
      <c r="N4" s="32"/>
      <c r="O4" s="32"/>
      <c r="P4" s="32"/>
      <c r="Q4" s="32"/>
      <c r="R4" s="32"/>
      <c r="S4" s="32"/>
      <c r="T4" s="32"/>
      <c r="U4" s="20"/>
      <c r="V4" s="21"/>
      <c r="W4" s="21"/>
      <c r="X4" s="22"/>
    </row>
    <row r="5" spans="1:24" ht="15.95" hidden="1" customHeight="1" x14ac:dyDescent="0.15">
      <c r="A5" s="34"/>
      <c r="B5" s="71" t="s">
        <v>26</v>
      </c>
      <c r="C5" s="71"/>
      <c r="D5" s="72"/>
      <c r="E5" s="49"/>
      <c r="F5" s="37"/>
      <c r="G5" s="38">
        <f>ROUNDDOWN(IF(E5&gt;54367,(E5-54367)*0.52+21268,IF(E5&gt;32738,(E5-32738)*0.42+12184,IF(E5&gt;18218,(E5-18218)*0.4195+6093,IF(E5&gt;0,0.3345*E5,0)))),0)</f>
        <v>0</v>
      </c>
      <c r="H5" s="34"/>
      <c r="I5" s="34"/>
      <c r="J5" s="34"/>
      <c r="K5" s="34"/>
      <c r="L5" s="34"/>
      <c r="M5" s="34"/>
      <c r="N5" s="34"/>
      <c r="O5" s="34"/>
      <c r="P5" s="34"/>
      <c r="Q5" s="34"/>
      <c r="R5" s="34"/>
      <c r="S5" s="34"/>
      <c r="T5" s="34"/>
      <c r="U5" s="24"/>
      <c r="V5" s="24"/>
      <c r="W5" s="24"/>
      <c r="X5" s="24"/>
    </row>
    <row r="6" spans="1:24" ht="15.95" hidden="1" customHeight="1" x14ac:dyDescent="0.15">
      <c r="A6" s="34"/>
      <c r="B6" s="71" t="s">
        <v>27</v>
      </c>
      <c r="C6" s="71"/>
      <c r="D6" s="72"/>
      <c r="E6" s="49"/>
      <c r="F6" s="37"/>
      <c r="G6" s="38">
        <f>ROUNDDOWN(IF(E6&gt;55694,(E6-55694)*0.52+21705,IF(E6&gt;33436,(E6-33436)*0.42+12357,IF(E6&gt;18628,(E6-18628)*0.4195+6146,IF(E6&gt;0,0.33*E6,0)))),0)</f>
        <v>0</v>
      </c>
      <c r="H6" s="34"/>
      <c r="I6" s="34"/>
      <c r="J6" s="34"/>
      <c r="K6" s="34"/>
      <c r="L6" s="34"/>
      <c r="M6" s="34"/>
      <c r="N6" s="34"/>
      <c r="O6" s="34"/>
      <c r="P6" s="34"/>
      <c r="Q6" s="34"/>
      <c r="R6" s="34"/>
      <c r="S6" s="34"/>
      <c r="T6" s="34"/>
      <c r="U6" s="24"/>
      <c r="V6" s="24"/>
      <c r="W6" s="24"/>
      <c r="X6" s="24"/>
    </row>
    <row r="7" spans="1:24" ht="15.95" customHeight="1" x14ac:dyDescent="0.15">
      <c r="A7" s="34"/>
      <c r="B7" s="71" t="s">
        <v>28</v>
      </c>
      <c r="C7" s="71"/>
      <c r="D7" s="72"/>
      <c r="E7" s="49"/>
      <c r="F7" s="37"/>
      <c r="G7" s="38">
        <f>ROUNDDOWN(IF(E7&gt;55491,(E7-55491)*0.52+22031,IF(E7&gt;33863,(E7-33863)*0.42+12528,IF(E7&gt;18945,(E7-18945)*0.4195+6270,IF(E7&gt;0,0.331*E7,0)))),0)</f>
        <v>0</v>
      </c>
      <c r="H7" s="34"/>
      <c r="I7" s="34"/>
      <c r="J7" s="34"/>
      <c r="K7" s="34"/>
      <c r="L7" s="34"/>
      <c r="M7" s="34"/>
      <c r="N7" s="34"/>
      <c r="O7" s="34"/>
      <c r="P7" s="34"/>
      <c r="Q7" s="34"/>
      <c r="R7" s="34"/>
      <c r="S7" s="34"/>
      <c r="T7" s="34"/>
      <c r="U7" s="24"/>
      <c r="V7" s="24"/>
      <c r="W7" s="24"/>
      <c r="X7" s="24"/>
    </row>
    <row r="8" spans="1:24" ht="15.95" customHeight="1" x14ac:dyDescent="0.15">
      <c r="A8" s="34"/>
      <c r="B8" s="71" t="s">
        <v>29</v>
      </c>
      <c r="C8" s="71"/>
      <c r="D8" s="72"/>
      <c r="E8" s="49"/>
      <c r="F8" s="37"/>
      <c r="G8" s="38">
        <f>ROUNDDOWN(IF(E8&gt;55991,(E8-55991)*0.52+22532,IF(E8&gt;19645,(E8-19645)*0.42+7268,IF(E8&gt;0,0.37*E8,0))),0)</f>
        <v>0</v>
      </c>
      <c r="H8" s="34"/>
      <c r="I8" s="34"/>
      <c r="J8" s="34"/>
      <c r="K8" s="34"/>
      <c r="L8" s="34"/>
      <c r="M8" s="34"/>
      <c r="N8" s="34"/>
      <c r="O8" s="34"/>
      <c r="P8" s="34"/>
      <c r="Q8" s="34"/>
      <c r="R8" s="34"/>
      <c r="S8" s="34"/>
      <c r="T8" s="34"/>
      <c r="U8" s="24"/>
      <c r="V8" s="24"/>
      <c r="W8" s="24"/>
      <c r="X8" s="24"/>
    </row>
    <row r="9" spans="1:24" ht="15.95" customHeight="1" x14ac:dyDescent="0.15">
      <c r="A9" s="34"/>
      <c r="B9" s="71" t="s">
        <v>30</v>
      </c>
      <c r="C9" s="71"/>
      <c r="D9" s="72"/>
      <c r="E9" s="56"/>
      <c r="F9" s="37"/>
      <c r="G9" s="38">
        <f>ROUNDDOWN(IF(E9&gt;56531,(E9-56531)*0.52+22612,IF(E9&gt;19645,(E9-19645)*0.42+7121,IF(E9&gt;0,0.3625*E9,0))),0)</f>
        <v>0</v>
      </c>
      <c r="H9" s="34"/>
      <c r="I9" s="34"/>
      <c r="J9" s="34"/>
      <c r="K9" s="34"/>
      <c r="L9" s="34"/>
      <c r="M9" s="34"/>
      <c r="N9" s="34"/>
      <c r="O9" s="34"/>
      <c r="P9" s="34"/>
      <c r="Q9" s="34"/>
      <c r="R9" s="34"/>
      <c r="S9" s="34"/>
      <c r="T9" s="34"/>
      <c r="U9" s="24"/>
      <c r="V9" s="24"/>
      <c r="W9" s="24"/>
      <c r="X9" s="24"/>
    </row>
    <row r="10" spans="1:24" ht="15.95" customHeight="1" x14ac:dyDescent="0.15">
      <c r="A10" s="34"/>
      <c r="B10" s="71" t="s">
        <v>37</v>
      </c>
      <c r="C10" s="71"/>
      <c r="D10" s="72"/>
      <c r="E10" s="49"/>
      <c r="F10" s="37"/>
      <c r="G10" s="38">
        <f>ROUNDDOWN(IF(E10&gt;57585,(E10-57585)*0.52+23094,IF(E10&gt;19822,(E10-19822)*0.42+7234,IF(E10&gt;0,0.365*E10,0))),0)</f>
        <v>0</v>
      </c>
      <c r="H10" s="34"/>
      <c r="I10" s="34"/>
      <c r="J10" s="34"/>
      <c r="K10" s="34"/>
      <c r="L10" s="34"/>
      <c r="M10" s="34"/>
      <c r="N10" s="34"/>
      <c r="O10" s="34"/>
      <c r="P10" s="34"/>
      <c r="Q10" s="34"/>
      <c r="R10" s="34"/>
      <c r="S10" s="34"/>
      <c r="T10" s="34"/>
      <c r="U10" s="24"/>
      <c r="V10" s="24"/>
      <c r="W10" s="24"/>
      <c r="X10" s="24"/>
    </row>
    <row r="11" spans="1:24" ht="15.95" customHeight="1" x14ac:dyDescent="0.15">
      <c r="A11" s="34"/>
      <c r="B11" s="71" t="s">
        <v>41</v>
      </c>
      <c r="C11" s="71"/>
      <c r="D11" s="72"/>
      <c r="E11" s="49"/>
      <c r="F11" s="37"/>
      <c r="G11" s="38">
        <f>ROUNDDOWN(IF(E11&gt;66421,(E11-66421)*0.52+26067,IF(E11&gt;19922,(E11-19922)*0.404+7281.5,IF(E11&gt;0,0.3655*E11,0))),0)</f>
        <v>0</v>
      </c>
      <c r="H11" s="34"/>
      <c r="I11" s="34"/>
      <c r="J11" s="34"/>
      <c r="K11" s="34"/>
      <c r="L11" s="34"/>
      <c r="M11" s="34"/>
      <c r="N11" s="34"/>
      <c r="O11" s="34"/>
      <c r="P11" s="34"/>
      <c r="Q11" s="34"/>
      <c r="R11" s="34"/>
      <c r="S11" s="34"/>
      <c r="T11" s="34"/>
      <c r="U11" s="24"/>
      <c r="V11" s="24"/>
      <c r="W11" s="24"/>
      <c r="X11" s="24"/>
    </row>
    <row r="12" spans="1:24" ht="15.95" customHeight="1" x14ac:dyDescent="0.15">
      <c r="A12" s="34"/>
      <c r="B12" s="71" t="s">
        <v>45</v>
      </c>
      <c r="C12" s="71"/>
      <c r="D12" s="72"/>
      <c r="E12" s="49"/>
      <c r="F12" s="37"/>
      <c r="G12" s="38">
        <f>ROUNDDOWN(IF(E12&gt;67072,(E12-67072)*0.52+26516,IF(E12&gt;19982,(E12-19982)*0.408+7303,IF(E12&gt;0,0.3655*E12,0))),0)</f>
        <v>0</v>
      </c>
      <c r="H12" s="34"/>
      <c r="I12" s="34"/>
      <c r="J12" s="34"/>
      <c r="K12" s="34"/>
      <c r="L12" s="34"/>
      <c r="M12" s="34"/>
      <c r="N12" s="34"/>
      <c r="O12" s="34"/>
      <c r="P12" s="34"/>
      <c r="Q12" s="34"/>
      <c r="R12" s="34"/>
      <c r="S12" s="34"/>
      <c r="T12" s="34"/>
      <c r="U12" s="24"/>
      <c r="V12" s="24"/>
      <c r="W12" s="24"/>
      <c r="X12" s="24"/>
    </row>
    <row r="13" spans="1:24" ht="15.95" customHeight="1" x14ac:dyDescent="0.15">
      <c r="A13" s="34"/>
      <c r="B13" s="71" t="s">
        <v>54</v>
      </c>
      <c r="C13" s="71"/>
      <c r="D13" s="72"/>
      <c r="E13" s="49"/>
      <c r="F13" s="37"/>
      <c r="G13" s="38">
        <f>ROUNDDOWN(IF(E13&gt;68507,(E13-68507)*0.5195+27120,IF(E13&gt;20142,(E13-20142)*0.4085+7362,IF(E13&gt;0,0.3655*E13,0))),0)</f>
        <v>0</v>
      </c>
      <c r="H13" s="34"/>
      <c r="I13" s="34"/>
      <c r="J13" s="34"/>
      <c r="K13" s="34"/>
      <c r="L13" s="34"/>
      <c r="M13" s="34"/>
      <c r="N13" s="34"/>
      <c r="O13" s="34"/>
      <c r="P13" s="34"/>
      <c r="Q13" s="34"/>
      <c r="R13" s="34"/>
      <c r="S13" s="34"/>
      <c r="T13" s="34"/>
      <c r="U13" s="24"/>
      <c r="V13" s="24"/>
      <c r="W13" s="24"/>
      <c r="X13" s="24"/>
    </row>
    <row r="14" spans="1:24" ht="15.95" customHeight="1" x14ac:dyDescent="0.15">
      <c r="A14" s="34"/>
      <c r="B14" s="71" t="s">
        <v>58</v>
      </c>
      <c r="C14" s="71"/>
      <c r="D14" s="72"/>
      <c r="E14" s="49"/>
      <c r="F14" s="37"/>
      <c r="G14" s="38">
        <f>ROUNDDOWN(IF(E14&gt;68507,(E14-68507)*0.5175+25804,IF(E14&gt;20384,(E14-20384)*0.381+7470,IF(E14&gt;0,0.3665*E14,0))),0)</f>
        <v>0</v>
      </c>
      <c r="H14" s="34"/>
      <c r="I14" s="34"/>
      <c r="J14" s="34"/>
      <c r="K14" s="34"/>
      <c r="L14" s="34"/>
      <c r="M14" s="34"/>
      <c r="N14" s="34"/>
      <c r="O14" s="34"/>
      <c r="P14" s="34"/>
      <c r="Q14" s="34"/>
      <c r="R14" s="34"/>
      <c r="S14" s="34"/>
      <c r="T14" s="34"/>
      <c r="U14" s="24"/>
      <c r="V14" s="24"/>
      <c r="W14" s="24"/>
      <c r="X14" s="24"/>
    </row>
    <row r="15" spans="1:24" ht="15.95" customHeight="1" x14ac:dyDescent="0.15">
      <c r="A15" s="34"/>
      <c r="B15" s="71" t="s">
        <v>62</v>
      </c>
      <c r="C15" s="71"/>
      <c r="D15" s="72"/>
      <c r="E15" s="49"/>
      <c r="F15" s="37"/>
      <c r="G15" s="77">
        <f>ROUNDDOWN(IF(E15&gt;68507,((E15-68507)*0.495)+25804,0.3735*E15),0)</f>
        <v>0</v>
      </c>
      <c r="H15" s="34"/>
      <c r="I15" s="34"/>
      <c r="J15" s="34"/>
      <c r="K15" s="34"/>
      <c r="L15" s="34"/>
      <c r="M15" s="34"/>
      <c r="N15" s="34"/>
      <c r="O15" s="34"/>
      <c r="P15" s="34"/>
      <c r="Q15" s="34"/>
      <c r="R15" s="34"/>
      <c r="S15" s="34"/>
      <c r="T15" s="34"/>
      <c r="U15" s="24"/>
      <c r="V15" s="24"/>
      <c r="W15" s="24"/>
      <c r="X15" s="24"/>
    </row>
    <row r="16" spans="1:24" ht="15.95" customHeight="1" x14ac:dyDescent="0.15">
      <c r="A16" s="34"/>
      <c r="B16" s="36"/>
      <c r="C16" s="34"/>
      <c r="D16" s="34"/>
      <c r="E16" s="34"/>
      <c r="F16" s="34"/>
      <c r="G16" s="34"/>
      <c r="H16" s="34"/>
      <c r="I16" s="34"/>
      <c r="J16" s="34"/>
      <c r="K16" s="34"/>
      <c r="L16" s="34"/>
      <c r="M16" s="34"/>
      <c r="N16" s="34"/>
      <c r="O16" s="34"/>
      <c r="P16" s="34"/>
      <c r="Q16" s="34"/>
      <c r="R16" s="34"/>
      <c r="S16" s="34"/>
      <c r="T16" s="34"/>
      <c r="U16" s="24"/>
      <c r="V16" s="24"/>
      <c r="W16" s="24"/>
      <c r="X16" s="24"/>
    </row>
    <row r="17" spans="1:24" ht="15.95" customHeight="1" x14ac:dyDescent="0.15">
      <c r="A17" s="34"/>
      <c r="B17" s="23" t="s">
        <v>10</v>
      </c>
      <c r="C17" s="34"/>
      <c r="D17" s="34"/>
      <c r="E17" s="35" t="s">
        <v>22</v>
      </c>
      <c r="F17" s="35"/>
      <c r="G17" s="35" t="s">
        <v>38</v>
      </c>
      <c r="H17" s="34"/>
      <c r="I17" s="35" t="s">
        <v>42</v>
      </c>
      <c r="J17" s="34"/>
      <c r="K17" s="35" t="s">
        <v>46</v>
      </c>
      <c r="L17" s="34"/>
      <c r="M17" s="35" t="s">
        <v>55</v>
      </c>
      <c r="N17" s="35"/>
      <c r="O17" s="35" t="s">
        <v>56</v>
      </c>
      <c r="P17" s="66"/>
      <c r="Q17" s="66" t="s">
        <v>60</v>
      </c>
      <c r="T17" s="34"/>
      <c r="U17" s="24"/>
      <c r="V17" s="24"/>
      <c r="W17" s="24"/>
      <c r="X17" s="24"/>
    </row>
    <row r="18" spans="1:24" ht="15.95" customHeight="1" x14ac:dyDescent="0.15">
      <c r="A18" s="34"/>
      <c r="B18" s="36" t="s">
        <v>31</v>
      </c>
      <c r="C18" s="34"/>
      <c r="D18" s="34"/>
      <c r="E18" s="39">
        <f>(E7+E8+E9)/3</f>
        <v>0</v>
      </c>
      <c r="F18" s="51"/>
      <c r="G18" s="54">
        <f>(E8+E9+E10)/3</f>
        <v>0</v>
      </c>
      <c r="H18" s="34"/>
      <c r="I18" s="54">
        <f>(E9+E10+E11)/3</f>
        <v>0</v>
      </c>
      <c r="J18" s="34"/>
      <c r="K18" s="54">
        <f>(E10+E11+E12)/3</f>
        <v>0</v>
      </c>
      <c r="L18" s="34"/>
      <c r="M18" s="54">
        <f>(E11+E12+E13)/3</f>
        <v>0</v>
      </c>
      <c r="N18" s="51"/>
      <c r="O18" s="61">
        <f>(E12+E13+E14)/3</f>
        <v>0</v>
      </c>
      <c r="P18" s="51"/>
      <c r="Q18" s="61">
        <f>(E13+E14+E15)/3</f>
        <v>0</v>
      </c>
      <c r="T18" s="34"/>
      <c r="U18" s="24"/>
      <c r="V18" s="24"/>
      <c r="W18" s="24"/>
      <c r="X18" s="24"/>
    </row>
    <row r="19" spans="1:24" ht="15.95" customHeight="1" x14ac:dyDescent="0.15">
      <c r="A19" s="34"/>
      <c r="B19" s="36"/>
      <c r="C19" s="34"/>
      <c r="D19" s="34"/>
      <c r="E19" s="41"/>
      <c r="F19" s="51"/>
      <c r="G19" s="55"/>
      <c r="H19" s="34"/>
      <c r="I19" s="55"/>
      <c r="J19" s="34"/>
      <c r="K19" s="55"/>
      <c r="L19" s="34"/>
      <c r="M19" s="55"/>
      <c r="N19" s="51"/>
      <c r="O19" s="62"/>
      <c r="P19" s="51"/>
      <c r="Q19" s="62"/>
      <c r="T19" s="34"/>
      <c r="U19" s="24"/>
      <c r="V19" s="24"/>
      <c r="W19" s="24"/>
      <c r="X19" s="24"/>
    </row>
    <row r="20" spans="1:24" ht="15.95" customHeight="1" x14ac:dyDescent="0.15">
      <c r="A20" s="34"/>
      <c r="B20" s="36" t="s">
        <v>32</v>
      </c>
      <c r="C20" s="34"/>
      <c r="D20" s="34"/>
      <c r="E20" s="39">
        <f>'2'!D19</f>
        <v>0</v>
      </c>
      <c r="F20" s="51"/>
      <c r="G20" s="54">
        <f>'2'!H19</f>
        <v>0</v>
      </c>
      <c r="H20" s="34"/>
      <c r="I20" s="54">
        <f>'2'!L19</f>
        <v>0</v>
      </c>
      <c r="J20" s="34"/>
      <c r="K20" s="54">
        <f>'2'!D26</f>
        <v>0</v>
      </c>
      <c r="L20" s="34"/>
      <c r="M20" s="54">
        <f>'2'!H26</f>
        <v>0</v>
      </c>
      <c r="N20" s="51"/>
      <c r="O20" s="63">
        <f>'2'!L26</f>
        <v>0</v>
      </c>
      <c r="P20" s="51"/>
      <c r="Q20" s="63">
        <f>'2'!D33</f>
        <v>0</v>
      </c>
      <c r="T20" s="34"/>
      <c r="U20" s="24"/>
      <c r="V20" s="24"/>
      <c r="W20" s="24"/>
      <c r="X20" s="24"/>
    </row>
    <row r="21" spans="1:24" ht="15.95" customHeight="1" x14ac:dyDescent="0.15">
      <c r="A21" s="34"/>
      <c r="B21" s="36" t="s">
        <v>33</v>
      </c>
      <c r="C21" s="34"/>
      <c r="D21" s="34"/>
      <c r="E21" s="39">
        <f>G7+G8+G9</f>
        <v>0</v>
      </c>
      <c r="F21" s="51"/>
      <c r="G21" s="54">
        <f>G8+G9+G10</f>
        <v>0</v>
      </c>
      <c r="H21" s="34"/>
      <c r="I21" s="54">
        <f>G9+G10+G11</f>
        <v>0</v>
      </c>
      <c r="J21" s="34"/>
      <c r="K21" s="54">
        <f>G10+G11+G12</f>
        <v>0</v>
      </c>
      <c r="L21" s="34"/>
      <c r="M21" s="54">
        <f>G11+G12+G13</f>
        <v>0</v>
      </c>
      <c r="N21" s="51"/>
      <c r="O21" s="63">
        <f>G12+G13+G14</f>
        <v>0</v>
      </c>
      <c r="P21" s="51"/>
      <c r="Q21" s="63">
        <f>G13+G14+G15</f>
        <v>0</v>
      </c>
      <c r="T21" s="34"/>
      <c r="U21" s="24"/>
      <c r="V21" s="24"/>
      <c r="W21" s="24"/>
      <c r="X21" s="24"/>
    </row>
    <row r="22" spans="1:24" ht="15.95" customHeight="1" x14ac:dyDescent="0.15">
      <c r="A22" s="34"/>
      <c r="B22" s="42" t="s">
        <v>35</v>
      </c>
      <c r="C22" s="34"/>
      <c r="D22" s="34"/>
      <c r="E22" s="43">
        <f>E21-E20</f>
        <v>0</v>
      </c>
      <c r="F22" s="44"/>
      <c r="G22" s="53">
        <f>G21-G20</f>
        <v>0</v>
      </c>
      <c r="H22" s="34"/>
      <c r="I22" s="53">
        <f>I21-I20</f>
        <v>0</v>
      </c>
      <c r="J22" s="34"/>
      <c r="K22" s="53">
        <f>K21-K20</f>
        <v>0</v>
      </c>
      <c r="L22" s="34"/>
      <c r="M22" s="53">
        <f>M21-M20</f>
        <v>0</v>
      </c>
      <c r="N22" s="60"/>
      <c r="O22" s="64">
        <f>O21-O20</f>
        <v>0</v>
      </c>
      <c r="P22" s="60"/>
      <c r="Q22" s="64">
        <f>Q21-Q20</f>
        <v>0</v>
      </c>
      <c r="T22" s="34"/>
      <c r="U22" s="24"/>
      <c r="V22" s="24"/>
      <c r="W22" s="24"/>
      <c r="X22" s="25"/>
    </row>
    <row r="23" spans="1:24" ht="15.95" customHeight="1" x14ac:dyDescent="0.15">
      <c r="A23" s="34"/>
      <c r="B23" s="36" t="s">
        <v>34</v>
      </c>
      <c r="C23" s="34"/>
      <c r="D23" s="34"/>
      <c r="E23" s="45">
        <v>545</v>
      </c>
      <c r="F23" s="52"/>
      <c r="G23" s="45">
        <v>545</v>
      </c>
      <c r="H23" s="34"/>
      <c r="I23" s="45">
        <v>545</v>
      </c>
      <c r="J23" s="34"/>
      <c r="K23" s="45">
        <v>545</v>
      </c>
      <c r="L23" s="34"/>
      <c r="M23" s="45">
        <v>545</v>
      </c>
      <c r="N23" s="51"/>
      <c r="O23" s="65">
        <v>545</v>
      </c>
      <c r="P23" s="51"/>
      <c r="Q23" s="65">
        <v>545</v>
      </c>
      <c r="T23" s="34"/>
      <c r="U23" s="73" t="s">
        <v>24</v>
      </c>
      <c r="V23" s="73"/>
      <c r="W23" s="73"/>
      <c r="X23" s="73"/>
    </row>
    <row r="24" spans="1:24" ht="15.95" customHeight="1" x14ac:dyDescent="0.15">
      <c r="A24" s="34"/>
      <c r="B24" s="46" t="s">
        <v>36</v>
      </c>
      <c r="C24" s="47"/>
      <c r="D24" s="47"/>
      <c r="E24" s="48" t="str">
        <f>IF(OR($E$7="",$E$8="",$E$9=""),"",IF((E22-E23)&gt;0,E22-E23,0))</f>
        <v/>
      </c>
      <c r="F24" s="48"/>
      <c r="G24" s="48" t="str">
        <f>IF(OR($E$8="",$E$9="",$E$10=""),"",IF((G22-G23)&gt;0,G22-G23,0))</f>
        <v/>
      </c>
      <c r="H24" s="48"/>
      <c r="I24" s="48" t="str">
        <f>IF(OR($E$9="",$E$10="",$E$11=""),"",IF((I22-I23)&gt;0,I22-I23,0))</f>
        <v/>
      </c>
      <c r="J24" s="48"/>
      <c r="K24" s="48" t="str">
        <f>IF(OR($E$10="",$E$11="",$E$12=""),"",IF((K22-K23)&gt;0,K22-K23,0))</f>
        <v/>
      </c>
      <c r="L24" s="48"/>
      <c r="M24" s="48" t="str">
        <f>IF(OR($E$11="",$E$12="",$E$13=""),"",IF((M22-M23)&gt;0,M22-M23,0))</f>
        <v/>
      </c>
      <c r="N24" s="59"/>
      <c r="O24" s="48" t="str">
        <f>IF(OR($E$12="",$E$13="",$E$14=""),"",IF((O22-O23)&gt;0,O22-O23,0))</f>
        <v/>
      </c>
      <c r="P24" s="59"/>
      <c r="Q24" s="48" t="str">
        <f>IF(OR($E$12="",$E$13="",$E$14=""),"",IF((Q22-Q23)&gt;0,Q22-Q23,0))</f>
        <v/>
      </c>
      <c r="T24" s="34"/>
      <c r="U24" s="73"/>
      <c r="V24" s="73"/>
      <c r="W24" s="73"/>
      <c r="X24" s="73"/>
    </row>
    <row r="25" spans="1:24" ht="15.95" customHeight="1" x14ac:dyDescent="0.15">
      <c r="A25" s="34"/>
      <c r="B25" s="34"/>
      <c r="C25" s="34"/>
      <c r="D25" s="34"/>
      <c r="E25" s="34"/>
      <c r="F25" s="34"/>
      <c r="G25" s="34"/>
      <c r="H25" s="34"/>
      <c r="I25" s="34"/>
      <c r="J25" s="34"/>
      <c r="K25" s="34"/>
      <c r="L25" s="34"/>
      <c r="M25" s="34"/>
      <c r="N25" s="34"/>
      <c r="O25" s="34"/>
      <c r="P25" s="34"/>
      <c r="Q25" s="34"/>
      <c r="R25" s="34"/>
      <c r="S25" s="34"/>
      <c r="T25" s="34"/>
      <c r="U25" s="24"/>
      <c r="V25" s="24"/>
      <c r="W25" s="24"/>
      <c r="X25" s="24"/>
    </row>
    <row r="26" spans="1:24" ht="15.95" customHeight="1" x14ac:dyDescent="0.15">
      <c r="A26" s="24"/>
      <c r="B26" s="24"/>
      <c r="C26" s="24"/>
      <c r="D26" s="24"/>
      <c r="E26" s="24"/>
      <c r="F26" s="24"/>
      <c r="G26" s="24"/>
      <c r="H26" s="24"/>
      <c r="I26" s="24"/>
      <c r="J26" s="24"/>
      <c r="K26" s="24"/>
      <c r="L26" s="24"/>
      <c r="M26" s="24"/>
      <c r="N26" s="24"/>
      <c r="O26" s="24"/>
      <c r="P26" s="24"/>
      <c r="Q26" s="24"/>
      <c r="R26" s="24"/>
      <c r="S26" s="24"/>
      <c r="T26" s="24"/>
      <c r="U26" s="24"/>
      <c r="V26" s="24"/>
      <c r="W26" s="24"/>
      <c r="X26" s="24"/>
    </row>
  </sheetData>
  <sheetProtection algorithmName="SHA-512" hashValue="jvscPJBgCW8u0YmsjJcyxz+757Rt4a6iKaiNZze+1t69SzQoTTOu5AjRQEWJg2tt7yBui0+dXYp3WTx1tUbUnQ==" saltValue="fMTRNZVmgCBzzBjZYEyleg==" spinCount="100000" sheet="1" objects="1" scenarios="1"/>
  <mergeCells count="13">
    <mergeCell ref="B2:E2"/>
    <mergeCell ref="B5:D5"/>
    <mergeCell ref="B14:D14"/>
    <mergeCell ref="U23:X24"/>
    <mergeCell ref="B8:D8"/>
    <mergeCell ref="B9:D9"/>
    <mergeCell ref="B6:D6"/>
    <mergeCell ref="B7:D7"/>
    <mergeCell ref="B10:D10"/>
    <mergeCell ref="B13:D13"/>
    <mergeCell ref="B11:D11"/>
    <mergeCell ref="B12:D12"/>
    <mergeCell ref="B15:D15"/>
  </mergeCells>
  <phoneticPr fontId="0" type="noConversion"/>
  <dataValidations count="1">
    <dataValidation type="whole" operator="greaterThanOrEqual" allowBlank="1" showErrorMessage="1" errorTitle="Negatief bedrag" error="Voor de berekening van de teruggaaf wordt het inkomen van elk van de jaren uit het middelingstijdvak minimaal op nihil gesteld (art. 3.154, lid 3, Wet IB 2001)." sqref="E5:E15" xr:uid="{00000000-0002-0000-0100-000000000000}">
      <formula1>0</formula1>
    </dataValidation>
  </dataValidations>
  <hyperlinks>
    <hyperlink ref="U2" location="Home!A1" tooltip="Home" display="Ç" xr:uid="{00000000-0004-0000-0100-000000000000}"/>
    <hyperlink ref="U23:X24" location="'2'!A1" tooltip="Naar achtergrondberekeningen" display="ACHTERLIGGENDE BEREKENINGEN" xr:uid="{00000000-0004-0000-0100-000001000000}"/>
    <hyperlink ref="X2" location="'2'!A1" tooltip="Naar achterliggende berekeningen" display="Æ" xr:uid="{00000000-0004-0000-0100-000002000000}"/>
  </hyperlinks>
  <pageMargins left="0.78740157480314965" right="0.78740157480314965" top="0.78740157480314965" bottom="0.78740157480314965"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Q35"/>
  <sheetViews>
    <sheetView showGridLines="0" showRowColHeaders="0" zoomScaleNormal="100" zoomScaleSheetLayoutView="100" workbookViewId="0">
      <selection activeCell="P2" sqref="P2"/>
    </sheetView>
  </sheetViews>
  <sheetFormatPr defaultColWidth="10" defaultRowHeight="15.95" customHeight="1" x14ac:dyDescent="0.15"/>
  <cols>
    <col min="1" max="1" width="5.7109375" style="8" customWidth="1"/>
    <col min="2" max="3" width="10" style="8" customWidth="1"/>
    <col min="4" max="4" width="12.85546875" style="8" customWidth="1"/>
    <col min="5" max="7" width="10" style="8" customWidth="1"/>
    <col min="8" max="8" width="12.85546875" style="8" customWidth="1"/>
    <col min="9" max="11" width="10" style="8" customWidth="1"/>
    <col min="12" max="12" width="12.85546875" style="8" customWidth="1"/>
    <col min="13" max="17" width="5.7109375" style="8" customWidth="1"/>
    <col min="18" max="16384" width="10" style="8"/>
  </cols>
  <sheetData>
    <row r="1" spans="1:17" ht="15.75" customHeight="1" thickBot="1" x14ac:dyDescent="0.25">
      <c r="A1" s="34"/>
      <c r="B1" s="34"/>
      <c r="C1" s="34"/>
      <c r="D1" s="34"/>
      <c r="E1" s="34"/>
      <c r="F1" s="34"/>
      <c r="G1" s="26"/>
      <c r="H1" s="27"/>
      <c r="I1" s="27"/>
      <c r="J1" s="27"/>
      <c r="K1" s="34"/>
      <c r="L1" s="27"/>
      <c r="M1" s="27"/>
      <c r="N1" s="7"/>
      <c r="O1" s="6"/>
      <c r="P1" s="6"/>
      <c r="Q1" s="6"/>
    </row>
    <row r="2" spans="1:17" ht="25.5" customHeight="1" x14ac:dyDescent="0.3">
      <c r="A2" s="34"/>
      <c r="B2" s="70" t="s">
        <v>23</v>
      </c>
      <c r="C2" s="70"/>
      <c r="D2" s="70"/>
      <c r="E2" s="70"/>
      <c r="F2" s="70"/>
      <c r="G2" s="70"/>
      <c r="H2" s="70"/>
      <c r="I2" s="31"/>
      <c r="J2" s="31"/>
      <c r="K2" s="34"/>
      <c r="L2" s="31"/>
      <c r="M2" s="31"/>
      <c r="N2" s="5" t="s">
        <v>4</v>
      </c>
      <c r="O2" s="4" t="s">
        <v>5</v>
      </c>
      <c r="P2" s="50" t="s">
        <v>6</v>
      </c>
      <c r="Q2" s="3" t="s">
        <v>7</v>
      </c>
    </row>
    <row r="3" spans="1:17" ht="15.95" customHeight="1" x14ac:dyDescent="0.15">
      <c r="A3" s="34"/>
      <c r="B3" s="34"/>
      <c r="C3" s="34"/>
      <c r="D3" s="34"/>
      <c r="E3" s="34"/>
      <c r="F3" s="34"/>
      <c r="G3" s="34"/>
      <c r="H3" s="34"/>
      <c r="I3" s="34"/>
      <c r="J3" s="34"/>
      <c r="K3" s="34"/>
      <c r="L3" s="34"/>
      <c r="M3" s="28"/>
      <c r="N3" s="2"/>
      <c r="O3" s="1"/>
      <c r="P3" s="1"/>
      <c r="Q3" s="19"/>
    </row>
    <row r="4" spans="1:17" ht="15.95" customHeight="1" x14ac:dyDescent="0.15">
      <c r="A4" s="34"/>
      <c r="B4" s="75" t="s">
        <v>25</v>
      </c>
      <c r="C4" s="75"/>
      <c r="D4" s="75"/>
      <c r="E4" s="34"/>
      <c r="F4" s="34"/>
      <c r="G4" s="34"/>
      <c r="H4" s="34"/>
      <c r="I4" s="34"/>
      <c r="J4" s="34"/>
      <c r="K4" s="34"/>
      <c r="L4" s="34"/>
      <c r="M4" s="32"/>
      <c r="N4" s="20"/>
      <c r="O4" s="21"/>
      <c r="P4" s="21"/>
      <c r="Q4" s="22"/>
    </row>
    <row r="5" spans="1:17" ht="15.95" customHeight="1" x14ac:dyDescent="0.15">
      <c r="A5" s="34"/>
      <c r="B5" s="75"/>
      <c r="C5" s="75"/>
      <c r="D5" s="75"/>
      <c r="E5" s="34"/>
      <c r="F5" s="34"/>
      <c r="G5" s="34"/>
      <c r="H5" s="34"/>
      <c r="I5" s="34"/>
      <c r="J5" s="34"/>
      <c r="K5" s="34"/>
      <c r="L5" s="34"/>
      <c r="M5" s="34"/>
      <c r="N5" s="74"/>
      <c r="O5" s="74"/>
      <c r="P5" s="74"/>
      <c r="Q5" s="74"/>
    </row>
    <row r="6" spans="1:17" ht="15.95" customHeight="1" x14ac:dyDescent="0.15">
      <c r="A6" s="34"/>
      <c r="B6" s="34"/>
      <c r="C6" s="34"/>
      <c r="D6" s="34"/>
      <c r="E6" s="34"/>
      <c r="F6" s="34"/>
      <c r="G6" s="34"/>
      <c r="H6" s="34"/>
      <c r="I6" s="34"/>
      <c r="J6" s="34"/>
      <c r="K6" s="34"/>
      <c r="L6" s="34"/>
      <c r="M6" s="34"/>
      <c r="N6" s="74"/>
      <c r="O6" s="74"/>
      <c r="P6" s="74"/>
      <c r="Q6" s="74"/>
    </row>
    <row r="7" spans="1:17" ht="15.95" hidden="1" customHeight="1" x14ac:dyDescent="0.15">
      <c r="A7" s="34"/>
      <c r="B7" s="76"/>
      <c r="C7" s="76"/>
      <c r="D7" s="76"/>
      <c r="E7" s="34"/>
      <c r="F7" s="76" t="s">
        <v>16</v>
      </c>
      <c r="G7" s="76"/>
      <c r="H7" s="76"/>
      <c r="I7" s="34"/>
      <c r="J7" s="76" t="s">
        <v>18</v>
      </c>
      <c r="K7" s="76"/>
      <c r="L7" s="76"/>
      <c r="M7" s="34"/>
      <c r="N7" s="24"/>
      <c r="O7" s="24"/>
      <c r="P7" s="24"/>
      <c r="Q7" s="24"/>
    </row>
    <row r="8" spans="1:17" ht="15.95" hidden="1" customHeight="1" x14ac:dyDescent="0.15">
      <c r="A8" s="34"/>
      <c r="B8" s="34"/>
      <c r="C8" s="34"/>
      <c r="D8" s="40"/>
      <c r="E8" s="34"/>
      <c r="F8" s="34" t="s">
        <v>11</v>
      </c>
      <c r="G8" s="34"/>
      <c r="H8" s="40" t="e">
        <f>'1'!#REF!</f>
        <v>#REF!</v>
      </c>
      <c r="I8" s="34"/>
      <c r="J8" s="34" t="s">
        <v>11</v>
      </c>
      <c r="K8" s="34"/>
      <c r="L8" s="40" t="e">
        <f>'1'!#REF!</f>
        <v>#REF!</v>
      </c>
      <c r="M8" s="35"/>
      <c r="N8" s="24"/>
      <c r="O8" s="24"/>
      <c r="P8" s="24"/>
      <c r="Q8" s="24"/>
    </row>
    <row r="9" spans="1:17" ht="15.95" hidden="1" customHeight="1" x14ac:dyDescent="0.15">
      <c r="A9" s="34"/>
      <c r="B9" s="34"/>
      <c r="C9" s="34"/>
      <c r="D9" s="41"/>
      <c r="E9" s="34"/>
      <c r="F9" s="34" t="s">
        <v>12</v>
      </c>
      <c r="G9" s="34"/>
      <c r="H9" s="39" t="e">
        <f>ROUNDDOWN(IF(H8&gt;54367,(H8-54367)*0.52+21268,IF(H8&gt;32738,(H8-32738)*0.42+12184,IF(H8&gt;18218,(H8-18218)*0.4195+6093,IF(H8&gt;0,0.3345*H8,0)))),0)</f>
        <v>#REF!</v>
      </c>
      <c r="I9" s="34"/>
      <c r="J9" s="34" t="s">
        <v>14</v>
      </c>
      <c r="K9" s="34"/>
      <c r="L9" s="39" t="e">
        <f>ROUNDDOWN(IF(L8&gt;55694,(L8-55694)*0.52+21705,IF(L8&gt;33436,(L8-33436)*0.42+12357,IF(L8&gt;18628,(L8-18628)*0.4195+6146,IF(L8&gt;0,0.33*L8,0)))),0)</f>
        <v>#REF!</v>
      </c>
      <c r="M9" s="41"/>
      <c r="N9" s="24"/>
      <c r="O9" s="24"/>
      <c r="P9" s="24"/>
      <c r="Q9" s="24"/>
    </row>
    <row r="10" spans="1:17" ht="15.95" hidden="1" customHeight="1" x14ac:dyDescent="0.15">
      <c r="A10" s="34"/>
      <c r="B10" s="34"/>
      <c r="C10" s="34"/>
      <c r="D10" s="41"/>
      <c r="E10" s="34"/>
      <c r="F10" s="34" t="s">
        <v>14</v>
      </c>
      <c r="G10" s="34"/>
      <c r="H10" s="39" t="e">
        <f>ROUNDDOWN(IF(H8&gt;55694,(H8-55694)*0.52+21705,IF(H8&gt;33436,(H8-33436)*0.42+12357,IF(H8&gt;18628,(H8-18628)*0.4195+6146,IF(H8&gt;0,0.33*H8,0)))),0)</f>
        <v>#REF!</v>
      </c>
      <c r="I10" s="34"/>
      <c r="J10" s="34" t="s">
        <v>17</v>
      </c>
      <c r="K10" s="34"/>
      <c r="L10" s="39" t="e">
        <f>ROUNDDOWN(IF(L8&gt;55491,(L8-55491)*0.52+22031,IF(L8&gt;33863,(L8-33863)*0.42+12528,IF(L8&gt;18945,(L8-18945)*0.4195+6270,IF(L8&gt;0,0.331*L8,0)))),0)</f>
        <v>#REF!</v>
      </c>
      <c r="M10" s="41"/>
      <c r="N10" s="24"/>
      <c r="O10" s="24"/>
      <c r="P10" s="24"/>
      <c r="Q10" s="24"/>
    </row>
    <row r="11" spans="1:17" ht="15.95" hidden="1" customHeight="1" x14ac:dyDescent="0.15">
      <c r="A11" s="34"/>
      <c r="B11" s="34"/>
      <c r="C11" s="34"/>
      <c r="D11" s="41"/>
      <c r="E11" s="34"/>
      <c r="F11" s="34" t="s">
        <v>17</v>
      </c>
      <c r="G11" s="34"/>
      <c r="H11" s="39" t="e">
        <f>ROUNDDOWN(IF(H8&gt;55491,(H8-55491)*0.52+22031,IF(H8&gt;33863,(H8-33863)*0.42+12528,IF(H8&gt;18945,(H8-18945)*0.4195+6270,IF(H8&gt;0,0.331*H8,0)))),0)</f>
        <v>#REF!</v>
      </c>
      <c r="I11" s="34"/>
      <c r="J11" s="34" t="s">
        <v>20</v>
      </c>
      <c r="K11" s="34"/>
      <c r="L11" s="39" t="e">
        <f>ROUNDDOWN(IF(L8&gt;55991,(L8-55991)*0.52+22532,IF(L8&gt;19645,(L8-19645)*0.42+7268,IF(L8&gt;0,0.37*L8,0))),0)</f>
        <v>#REF!</v>
      </c>
      <c r="M11" s="41"/>
      <c r="N11" s="24"/>
      <c r="O11" s="24"/>
      <c r="P11" s="24"/>
      <c r="Q11" s="24"/>
    </row>
    <row r="12" spans="1:17" ht="15.95" hidden="1" customHeight="1" x14ac:dyDescent="0.15">
      <c r="A12" s="34"/>
      <c r="B12" s="34"/>
      <c r="C12" s="34"/>
      <c r="D12" s="40"/>
      <c r="E12" s="34"/>
      <c r="F12" s="34"/>
      <c r="G12" s="34" t="s">
        <v>13</v>
      </c>
      <c r="H12" s="40" t="e">
        <f>SUM(H9:H11)</f>
        <v>#REF!</v>
      </c>
      <c r="I12" s="34"/>
      <c r="J12" s="34"/>
      <c r="K12" s="34" t="s">
        <v>13</v>
      </c>
      <c r="L12" s="40" t="e">
        <f>SUM(L9:L11)</f>
        <v>#REF!</v>
      </c>
      <c r="M12" s="41"/>
      <c r="N12" s="24"/>
      <c r="O12" s="24"/>
      <c r="P12" s="24"/>
      <c r="Q12" s="24"/>
    </row>
    <row r="13" spans="1:17" ht="15.95" customHeight="1" x14ac:dyDescent="0.15">
      <c r="A13" s="34"/>
      <c r="B13" s="34"/>
      <c r="C13" s="34"/>
      <c r="D13" s="34"/>
      <c r="E13" s="34"/>
      <c r="F13" s="34"/>
      <c r="G13" s="34"/>
      <c r="H13" s="34"/>
      <c r="I13" s="34"/>
      <c r="J13" s="34"/>
      <c r="K13" s="34"/>
      <c r="L13" s="34"/>
      <c r="M13" s="44"/>
      <c r="N13" s="24"/>
      <c r="O13" s="24"/>
      <c r="P13" s="24"/>
      <c r="Q13" s="25"/>
    </row>
    <row r="14" spans="1:17" ht="15.95" customHeight="1" x14ac:dyDescent="0.15">
      <c r="A14" s="34"/>
      <c r="B14" s="76" t="s">
        <v>19</v>
      </c>
      <c r="C14" s="76"/>
      <c r="D14" s="76"/>
      <c r="E14" s="34"/>
      <c r="F14" s="76" t="s">
        <v>39</v>
      </c>
      <c r="G14" s="76"/>
      <c r="H14" s="76"/>
      <c r="I14" s="34"/>
      <c r="J14" s="76" t="s">
        <v>43</v>
      </c>
      <c r="K14" s="76"/>
      <c r="L14" s="76"/>
      <c r="M14" s="44"/>
      <c r="N14" s="24"/>
      <c r="O14" s="24"/>
      <c r="P14" s="24"/>
      <c r="Q14" s="25"/>
    </row>
    <row r="15" spans="1:17" ht="15.95" customHeight="1" x14ac:dyDescent="0.15">
      <c r="A15" s="34"/>
      <c r="B15" s="34" t="s">
        <v>11</v>
      </c>
      <c r="C15" s="34"/>
      <c r="D15" s="40">
        <f>'1'!E18</f>
        <v>0</v>
      </c>
      <c r="E15" s="34"/>
      <c r="F15" s="34" t="s">
        <v>11</v>
      </c>
      <c r="G15" s="34"/>
      <c r="H15" s="40">
        <f>'1'!G18</f>
        <v>0</v>
      </c>
      <c r="I15" s="34"/>
      <c r="J15" s="34" t="s">
        <v>11</v>
      </c>
      <c r="K15" s="34"/>
      <c r="L15" s="40">
        <f>'1'!I18</f>
        <v>0</v>
      </c>
      <c r="M15" s="44"/>
      <c r="N15" s="24"/>
      <c r="O15" s="24"/>
      <c r="P15" s="24"/>
      <c r="Q15" s="25"/>
    </row>
    <row r="16" spans="1:17" ht="15.95" customHeight="1" x14ac:dyDescent="0.15">
      <c r="A16" s="34"/>
      <c r="B16" s="34" t="s">
        <v>17</v>
      </c>
      <c r="C16" s="34"/>
      <c r="D16" s="39">
        <f>ROUNDDOWN(IF(D15&gt;55491,(D15-55491)*0.52+22031,IF(D15&gt;33863,(D15-33863)*0.42+12528,IF(D15&gt;18945,(D15-18945)*0.4195+6270,IF(D15&gt;0,0.331*D15,0)))),0)</f>
        <v>0</v>
      </c>
      <c r="E16" s="34"/>
      <c r="F16" s="34" t="s">
        <v>20</v>
      </c>
      <c r="G16" s="34"/>
      <c r="H16" s="39">
        <f>ROUNDDOWN(IF(H15&gt;55991,(H15-55991)*0.52+22532,IF(H15&gt;19645,(H15-19645)*0.42+7268,IF(H15&gt;0,0.37*H15,0))),0)</f>
        <v>0</v>
      </c>
      <c r="I16" s="34"/>
      <c r="J16" s="34" t="s">
        <v>21</v>
      </c>
      <c r="K16" s="34"/>
      <c r="L16" s="39">
        <f>ROUNDDOWN(IF(L15&gt;56531,(L15-56531)*0.52+22612,IF(L15&gt;19645,(L15-19645)*0.42+7121,IF(L15&gt;0,0.3625*L15,0))),0)</f>
        <v>0</v>
      </c>
      <c r="M16" s="44"/>
      <c r="N16" s="24"/>
      <c r="O16" s="24"/>
      <c r="P16" s="24"/>
      <c r="Q16" s="24"/>
    </row>
    <row r="17" spans="1:17" ht="15.95" customHeight="1" x14ac:dyDescent="0.15">
      <c r="A17" s="34"/>
      <c r="B17" s="34" t="s">
        <v>20</v>
      </c>
      <c r="C17" s="34"/>
      <c r="D17" s="39">
        <f>ROUNDDOWN(IF(D15&gt;55991,(D15-55991)*0.52+22532,IF(D15&gt;19645,(D15-19645)*0.42+7268,IF(D15&gt;0,0.37*D15,0))),0)</f>
        <v>0</v>
      </c>
      <c r="E17" s="34"/>
      <c r="F17" s="34" t="s">
        <v>21</v>
      </c>
      <c r="G17" s="34"/>
      <c r="H17" s="39">
        <f>ROUNDDOWN(IF(H15&gt;56531,(H15-56531)*0.52+22612,IF(H15&gt;19645,(H15-19645)*0.42+7121,IF(H15&gt;0,0.3625*H15,0))),0)</f>
        <v>0</v>
      </c>
      <c r="I17" s="34"/>
      <c r="J17" s="34" t="s">
        <v>40</v>
      </c>
      <c r="K17" s="34"/>
      <c r="L17" s="39">
        <f>ROUNDDOWN(IF(L15&gt;57585,(L15-57585)*0.52+23094,IF(L15&gt;19822,(L15-19822)*0.42+7234,IF(L15&gt;0,0.365*L15,0))),0)</f>
        <v>0</v>
      </c>
      <c r="M17" s="34"/>
      <c r="N17" s="24"/>
      <c r="O17" s="24"/>
      <c r="P17" s="24"/>
      <c r="Q17" s="24"/>
    </row>
    <row r="18" spans="1:17" ht="15.95" customHeight="1" x14ac:dyDescent="0.15">
      <c r="A18" s="34"/>
      <c r="B18" s="34" t="s">
        <v>21</v>
      </c>
      <c r="C18" s="34"/>
      <c r="D18" s="39">
        <f>ROUNDDOWN(IF(D15&gt;56531,(D15-56531)*0.52+22612,IF(D15&gt;19645,(D15-19645)*0.42+7121,IF(D15&gt;0,0.3625*D15,0))),0)</f>
        <v>0</v>
      </c>
      <c r="E18" s="34"/>
      <c r="F18" s="34" t="s">
        <v>40</v>
      </c>
      <c r="G18" s="34"/>
      <c r="H18" s="39">
        <f>ROUNDDOWN(IF(H15&gt;57585,(H15-57585)*0.52+23094,IF(H15&gt;19822,(H15-19822)*0.42+7234,IF(H15&gt;0,0.365*H15,0))),0)</f>
        <v>0</v>
      </c>
      <c r="I18" s="34"/>
      <c r="J18" s="34" t="s">
        <v>44</v>
      </c>
      <c r="K18" s="34"/>
      <c r="L18" s="39">
        <f>ROUNDDOWN(IF(L15&gt;66421,(L15-66421)*0.52+26067,IF(L15&gt;19922,(L15-19922)*0.404+7281.5,IF(L15&gt;0,0.3655*L15,0))),0)</f>
        <v>0</v>
      </c>
      <c r="M18" s="34"/>
      <c r="N18" s="24"/>
      <c r="O18" s="24"/>
      <c r="P18" s="24"/>
      <c r="Q18" s="24"/>
    </row>
    <row r="19" spans="1:17" ht="15.95" customHeight="1" x14ac:dyDescent="0.15">
      <c r="A19" s="34"/>
      <c r="B19" s="34"/>
      <c r="C19" s="34" t="s">
        <v>13</v>
      </c>
      <c r="D19" s="40">
        <f>SUM(D16:D18)</f>
        <v>0</v>
      </c>
      <c r="E19" s="34"/>
      <c r="F19" s="34"/>
      <c r="G19" s="34" t="s">
        <v>13</v>
      </c>
      <c r="H19" s="40">
        <f>SUM(H16:H18)</f>
        <v>0</v>
      </c>
      <c r="I19" s="34"/>
      <c r="J19" s="34"/>
      <c r="K19" s="34" t="s">
        <v>13</v>
      </c>
      <c r="L19" s="40">
        <f>SUM(L16:L18)</f>
        <v>0</v>
      </c>
      <c r="M19" s="34"/>
      <c r="N19" s="24"/>
      <c r="O19" s="24"/>
      <c r="P19" s="24"/>
      <c r="Q19" s="24"/>
    </row>
    <row r="20" spans="1:17" ht="15.95" customHeight="1" x14ac:dyDescent="0.15">
      <c r="A20" s="34"/>
      <c r="B20" s="34"/>
      <c r="C20" s="34"/>
      <c r="D20" s="34"/>
      <c r="E20" s="58"/>
      <c r="F20" s="58"/>
      <c r="G20" s="58"/>
      <c r="H20" s="58"/>
      <c r="I20" s="58"/>
      <c r="J20" s="58"/>
      <c r="K20" s="58"/>
      <c r="L20" s="58"/>
      <c r="M20" s="44"/>
      <c r="N20" s="24"/>
      <c r="O20" s="24"/>
      <c r="P20" s="24"/>
      <c r="Q20" s="25"/>
    </row>
    <row r="21" spans="1:17" ht="15.95" customHeight="1" x14ac:dyDescent="0.15">
      <c r="A21" s="34"/>
      <c r="B21" s="76" t="s">
        <v>47</v>
      </c>
      <c r="C21" s="76"/>
      <c r="D21" s="76"/>
      <c r="E21" s="58"/>
      <c r="F21" s="76" t="s">
        <v>57</v>
      </c>
      <c r="G21" s="76"/>
      <c r="H21" s="76"/>
      <c r="I21" s="58"/>
      <c r="J21" s="76" t="s">
        <v>48</v>
      </c>
      <c r="K21" s="76"/>
      <c r="L21" s="76"/>
      <c r="M21" s="44"/>
      <c r="N21" s="24"/>
      <c r="O21" s="24"/>
      <c r="P21" s="24"/>
      <c r="Q21" s="25"/>
    </row>
    <row r="22" spans="1:17" ht="15.95" customHeight="1" x14ac:dyDescent="0.15">
      <c r="A22" s="34"/>
      <c r="B22" s="34" t="s">
        <v>11</v>
      </c>
      <c r="C22" s="34"/>
      <c r="D22" s="40">
        <f>'1'!K18</f>
        <v>0</v>
      </c>
      <c r="E22" s="58"/>
      <c r="F22" s="34" t="s">
        <v>11</v>
      </c>
      <c r="G22" s="34"/>
      <c r="H22" s="40">
        <f>'1'!M18</f>
        <v>0</v>
      </c>
      <c r="I22" s="58"/>
      <c r="J22" s="34" t="s">
        <v>11</v>
      </c>
      <c r="K22" s="34"/>
      <c r="L22" s="40">
        <f>'1'!O18</f>
        <v>0</v>
      </c>
      <c r="M22" s="44"/>
      <c r="N22" s="24"/>
      <c r="O22" s="24"/>
      <c r="P22" s="24"/>
      <c r="Q22" s="25"/>
    </row>
    <row r="23" spans="1:17" ht="15.95" customHeight="1" x14ac:dyDescent="0.15">
      <c r="A23" s="34"/>
      <c r="B23" s="34" t="s">
        <v>40</v>
      </c>
      <c r="C23" s="34"/>
      <c r="D23" s="39">
        <f>ROUNDDOWN(IF(D22&gt;57585,(D22-57585)*0.52+23094,IF(D22&gt;19822,(D22-19822)*0.42+7234,IF(D22&gt;0,0.365*D22,0))),0)</f>
        <v>0</v>
      </c>
      <c r="E23" s="58"/>
      <c r="F23" s="34" t="s">
        <v>44</v>
      </c>
      <c r="G23" s="34"/>
      <c r="H23" s="39">
        <f>ROUNDDOWN(IF(H22&gt;66421,(H22-66421)*0.52+26067,IF(H22&gt;19922,(H22-19922)*0.404+7281.5,IF(H22&gt;0,0.3655*H22,0))),0)</f>
        <v>0</v>
      </c>
      <c r="I23" s="58"/>
      <c r="J23" s="34" t="s">
        <v>49</v>
      </c>
      <c r="K23" s="34"/>
      <c r="L23" s="39">
        <f>ROUNDDOWN(IF(L22&gt;67072,(L22-67072)*0.52+26516,IF(L22&gt;19982,(L22-19982)*0.408+7303,IF(L22&gt;0,0.3655*L22,0))),0)</f>
        <v>0</v>
      </c>
      <c r="M23" s="44"/>
      <c r="N23" s="24"/>
      <c r="O23" s="24"/>
      <c r="P23" s="24"/>
      <c r="Q23" s="24"/>
    </row>
    <row r="24" spans="1:17" ht="15.95" customHeight="1" x14ac:dyDescent="0.15">
      <c r="A24" s="34"/>
      <c r="B24" s="34" t="s">
        <v>44</v>
      </c>
      <c r="C24" s="34"/>
      <c r="D24" s="39">
        <f>ROUNDDOWN(IF(D22&gt;66421,(D22-66421)*0.52+26067,IF(D22&gt;19922,(D22-19922)*0.404+7281.5,IF(D22&gt;0,0.3655*D22,0))),0)</f>
        <v>0</v>
      </c>
      <c r="E24" s="58"/>
      <c r="F24" s="34" t="s">
        <v>49</v>
      </c>
      <c r="G24" s="34"/>
      <c r="H24" s="39">
        <f>ROUNDDOWN(IF(H22&gt;67072,(H22-67072)*0.52+26516,IF(H22&gt;19982,(H22-19982)*0.408+7303,IF(H22&gt;0,0.3655*H22,0))),0)</f>
        <v>0</v>
      </c>
      <c r="I24" s="58"/>
      <c r="J24" s="34" t="s">
        <v>50</v>
      </c>
      <c r="K24" s="34"/>
      <c r="L24" s="39">
        <f>ROUNDDOWN(IF(L22&gt;68507,(L22-68507)*0.5195+27120,IF(L22&gt;20142,(L22-20142)*0.4085+7362,IF(L22&gt;0,0.3655*L22,0))),0)</f>
        <v>0</v>
      </c>
      <c r="M24" s="34"/>
      <c r="N24" s="24"/>
      <c r="O24" s="24"/>
      <c r="P24" s="24"/>
      <c r="Q24" s="24"/>
    </row>
    <row r="25" spans="1:17" ht="15.95" customHeight="1" x14ac:dyDescent="0.15">
      <c r="A25" s="34"/>
      <c r="B25" s="34" t="s">
        <v>49</v>
      </c>
      <c r="C25" s="34"/>
      <c r="D25" s="39">
        <f>ROUNDDOWN(IF(D22&gt;67072,(D22-67072)*0.52+26516,IF(D22&gt;19982,(D22-19982)*0.408+7303,IF(D22&gt;0,0.3655*D22,0))),0)</f>
        <v>0</v>
      </c>
      <c r="E25" s="58"/>
      <c r="F25" s="34" t="s">
        <v>50</v>
      </c>
      <c r="G25" s="34"/>
      <c r="H25" s="39">
        <f>ROUNDDOWN(IF(H22&gt;68507,(H22-68507)*0.5195+27120,IF(H22&gt;20142,(H22-20142)*0.4085+7362,IF(H22&gt;0,0.3655*H22,0))),0)</f>
        <v>0</v>
      </c>
      <c r="I25" s="58"/>
      <c r="J25" s="34" t="s">
        <v>51</v>
      </c>
      <c r="K25" s="34"/>
      <c r="L25" s="39">
        <f>ROUNDDOWN(IF(L22&gt;68507,(L22-68507)*0.5175+25804,IF(L22&gt;20384,(L22-20384)*0.381+7470,IF(L22&gt;0,0.3665*L22,0))),0)</f>
        <v>0</v>
      </c>
      <c r="M25" s="34"/>
      <c r="N25" s="24"/>
      <c r="O25" s="24"/>
      <c r="P25" s="24"/>
      <c r="Q25" s="24"/>
    </row>
    <row r="26" spans="1:17" ht="15.95" customHeight="1" x14ac:dyDescent="0.15">
      <c r="A26" s="34"/>
      <c r="B26" s="34"/>
      <c r="C26" s="34" t="s">
        <v>13</v>
      </c>
      <c r="D26" s="40">
        <f>SUM(D23:D25)</f>
        <v>0</v>
      </c>
      <c r="E26" s="58"/>
      <c r="F26" s="34"/>
      <c r="G26" s="34" t="s">
        <v>13</v>
      </c>
      <c r="H26" s="40">
        <f>SUM(H23:H25)</f>
        <v>0</v>
      </c>
      <c r="I26" s="58"/>
      <c r="J26" s="34"/>
      <c r="K26" s="34" t="s">
        <v>13</v>
      </c>
      <c r="L26" s="40">
        <f>SUM(L23:L25)</f>
        <v>0</v>
      </c>
      <c r="M26" s="34"/>
      <c r="N26" s="24"/>
      <c r="O26" s="24"/>
      <c r="P26" s="24"/>
      <c r="Q26" s="24"/>
    </row>
    <row r="27" spans="1:17" ht="15.95" customHeight="1" x14ac:dyDescent="0.15">
      <c r="A27" s="34"/>
      <c r="B27" s="34"/>
      <c r="C27" s="34"/>
      <c r="D27" s="40"/>
      <c r="E27" s="58"/>
      <c r="F27" s="34"/>
      <c r="G27" s="34"/>
      <c r="H27" s="40"/>
      <c r="I27" s="58"/>
      <c r="J27" s="34"/>
      <c r="K27" s="34"/>
      <c r="L27" s="40"/>
      <c r="M27" s="34"/>
      <c r="N27" s="24"/>
      <c r="O27" s="24"/>
      <c r="P27" s="24"/>
      <c r="Q27" s="24"/>
    </row>
    <row r="28" spans="1:17" ht="15.95" customHeight="1" x14ac:dyDescent="0.15">
      <c r="A28" s="34"/>
      <c r="B28" s="76" t="s">
        <v>59</v>
      </c>
      <c r="C28" s="76"/>
      <c r="D28" s="76"/>
      <c r="E28" s="58"/>
      <c r="F28" s="34"/>
      <c r="G28" s="34"/>
      <c r="H28" s="40"/>
      <c r="I28" s="58"/>
      <c r="J28" s="34"/>
      <c r="K28" s="34"/>
      <c r="L28" s="40"/>
      <c r="M28" s="34"/>
      <c r="N28" s="24"/>
      <c r="O28" s="24"/>
      <c r="P28" s="24"/>
      <c r="Q28" s="24"/>
    </row>
    <row r="29" spans="1:17" ht="15.95" customHeight="1" x14ac:dyDescent="0.15">
      <c r="A29" s="34"/>
      <c r="B29" s="34" t="s">
        <v>11</v>
      </c>
      <c r="C29" s="34"/>
      <c r="D29" s="40">
        <f>'1'!Q18</f>
        <v>0</v>
      </c>
      <c r="E29" s="58"/>
      <c r="F29" s="34"/>
      <c r="G29" s="34"/>
      <c r="H29" s="40"/>
      <c r="I29" s="58"/>
      <c r="J29" s="34"/>
      <c r="K29" s="34"/>
      <c r="L29" s="40"/>
      <c r="M29" s="34"/>
      <c r="N29" s="24"/>
      <c r="O29" s="24"/>
      <c r="P29" s="24"/>
      <c r="Q29" s="24"/>
    </row>
    <row r="30" spans="1:17" ht="15.95" customHeight="1" x14ac:dyDescent="0.15">
      <c r="A30" s="34"/>
      <c r="B30" s="34" t="s">
        <v>50</v>
      </c>
      <c r="C30" s="34"/>
      <c r="D30" s="39">
        <f>ROUNDDOWN(IF(D29&gt;68507,(D29-68507)*0.5195+27120,IF(D29&gt;20142,(D29-20142)*0.4085+7362,IF(D29&gt;0,0.3655*D29,0))),0)</f>
        <v>0</v>
      </c>
      <c r="E30" s="58"/>
      <c r="F30" s="34"/>
      <c r="G30" s="34"/>
      <c r="H30" s="40"/>
      <c r="I30" s="58"/>
      <c r="J30" s="34"/>
      <c r="K30" s="34"/>
      <c r="L30" s="40"/>
      <c r="M30" s="34"/>
      <c r="N30" s="24"/>
      <c r="O30" s="24"/>
      <c r="P30" s="24"/>
      <c r="Q30" s="24"/>
    </row>
    <row r="31" spans="1:17" ht="15.95" customHeight="1" x14ac:dyDescent="0.15">
      <c r="A31" s="34"/>
      <c r="B31" s="34" t="s">
        <v>51</v>
      </c>
      <c r="C31" s="34"/>
      <c r="D31" s="39">
        <f>ROUNDDOWN(IF(D29&gt;68507,(D29-68507)*0.5175+25804,IF(D29&gt;20384,(D29-20384)*0.381+7470,IF(D29&gt;0,0.3665*D29,0))),0)</f>
        <v>0</v>
      </c>
      <c r="E31" s="58"/>
      <c r="F31" s="34"/>
      <c r="G31" s="34"/>
      <c r="H31" s="40"/>
      <c r="I31" s="58"/>
      <c r="J31" s="34"/>
      <c r="K31" s="34"/>
      <c r="L31" s="40"/>
      <c r="M31" s="34"/>
      <c r="N31" s="24"/>
      <c r="O31" s="24"/>
      <c r="P31" s="24"/>
      <c r="Q31" s="24"/>
    </row>
    <row r="32" spans="1:17" ht="15.95" customHeight="1" x14ac:dyDescent="0.15">
      <c r="A32" s="34"/>
      <c r="B32" s="34" t="s">
        <v>61</v>
      </c>
      <c r="C32" s="34"/>
      <c r="D32" s="39">
        <f>ROUNDDOWN(IF(D29&gt;68507,((D29-68507)*0.495)+25804,0.3735*D29),0)</f>
        <v>0</v>
      </c>
      <c r="E32" s="58"/>
      <c r="F32" s="34"/>
      <c r="G32" s="34"/>
      <c r="H32" s="40"/>
      <c r="I32" s="58"/>
      <c r="J32" s="34"/>
      <c r="K32" s="34"/>
      <c r="L32" s="40"/>
      <c r="M32" s="34"/>
      <c r="N32" s="24"/>
      <c r="O32" s="24"/>
      <c r="P32" s="24"/>
      <c r="Q32" s="24"/>
    </row>
    <row r="33" spans="1:17" ht="15.95" customHeight="1" x14ac:dyDescent="0.15">
      <c r="A33" s="34"/>
      <c r="B33" s="34"/>
      <c r="C33" s="34" t="s">
        <v>13</v>
      </c>
      <c r="D33" s="40">
        <f>SUM(D30:D32)</f>
        <v>0</v>
      </c>
      <c r="E33" s="58"/>
      <c r="F33" s="34"/>
      <c r="G33" s="34"/>
      <c r="H33" s="40"/>
      <c r="I33" s="58"/>
      <c r="J33" s="34"/>
      <c r="K33" s="34"/>
      <c r="L33" s="40"/>
      <c r="M33" s="34"/>
      <c r="N33" s="24"/>
      <c r="O33" s="24"/>
      <c r="P33" s="24"/>
      <c r="Q33" s="24"/>
    </row>
    <row r="34" spans="1:17" ht="15.95" customHeight="1" x14ac:dyDescent="0.15">
      <c r="A34" s="34"/>
      <c r="B34" s="34"/>
      <c r="C34" s="34"/>
      <c r="D34" s="34"/>
      <c r="E34" s="34"/>
      <c r="F34" s="34"/>
      <c r="G34" s="34"/>
      <c r="H34" s="34"/>
      <c r="I34" s="34"/>
      <c r="J34" s="34"/>
      <c r="K34" s="34"/>
      <c r="L34" s="34"/>
      <c r="M34" s="34"/>
      <c r="N34" s="24"/>
      <c r="O34" s="24"/>
      <c r="P34" s="24"/>
      <c r="Q34" s="24"/>
    </row>
    <row r="35" spans="1:17" ht="15.95" customHeight="1" x14ac:dyDescent="0.15">
      <c r="A35" s="24"/>
      <c r="B35" s="24"/>
      <c r="C35" s="24"/>
      <c r="D35" s="24"/>
      <c r="E35" s="24"/>
      <c r="F35" s="24"/>
      <c r="G35" s="24"/>
      <c r="H35" s="24"/>
      <c r="I35" s="24"/>
      <c r="J35" s="24"/>
      <c r="K35" s="24"/>
      <c r="L35" s="24"/>
      <c r="M35" s="24"/>
      <c r="N35" s="24"/>
      <c r="O35" s="24"/>
      <c r="P35" s="24"/>
      <c r="Q35" s="24"/>
    </row>
  </sheetData>
  <sheetProtection algorithmName="SHA-512" hashValue="zUrSD9EqkXjOFE/Wmxe6Sm0D0qUrORoAhZ9VD8TJePpSwm9bna67dWO9Rp5iXouoDWBenTcJYfXXMgrAkL9fwg==" saltValue="8WtrAjZ1FSLFxI+ftNiWXg==" spinCount="100000" sheet="1" objects="1" scenarios="1"/>
  <mergeCells count="14">
    <mergeCell ref="B28:D28"/>
    <mergeCell ref="F14:H14"/>
    <mergeCell ref="B14:D14"/>
    <mergeCell ref="B21:D21"/>
    <mergeCell ref="F21:H21"/>
    <mergeCell ref="J21:L21"/>
    <mergeCell ref="J14:L14"/>
    <mergeCell ref="N5:Q5"/>
    <mergeCell ref="N6:Q6"/>
    <mergeCell ref="B2:H2"/>
    <mergeCell ref="B4:D5"/>
    <mergeCell ref="B7:D7"/>
    <mergeCell ref="F7:H7"/>
    <mergeCell ref="J7:L7"/>
  </mergeCells>
  <phoneticPr fontId="44" type="noConversion"/>
  <hyperlinks>
    <hyperlink ref="N2" location="Home!A1" tooltip="Home" display="Ç" xr:uid="{00000000-0004-0000-0200-000000000000}"/>
    <hyperlink ref="B4:D5" location="'1'!A1" tooltip="Terug naar middeling" display="Å Terug naar middeling" xr:uid="{00000000-0004-0000-0200-000001000000}"/>
    <hyperlink ref="P2" location="'1'!A1" tooltip="Naar middeling" display="Å" xr:uid="{00000000-0004-0000-0200-000002000000}"/>
  </hyperlinks>
  <pageMargins left="0.78740157480314965" right="0.78740157480314965" top="0.78740157480314965" bottom="0.78740157480314965" header="0.31496062992125984" footer="0.31496062992125984"/>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Home</vt:lpstr>
      <vt:lpstr>1</vt:lpstr>
      <vt:lpstr>2</vt:lpstr>
      <vt:lpstr>'1'!Print_Area</vt:lpstr>
      <vt:lpstr>'2'!Print_Area</vt:lpstr>
      <vt:lpstr>Home!Print_Area</vt:lpstr>
      <vt:lpstr>'1'!Print_Titles</vt:lpstr>
      <vt:lpstr>'2'!Print_Titles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2013-02-27T15:38:25Z</cp:lastPrinted>
  <dcterms:created xsi:type="dcterms:W3CDTF">2006-09-16T00:00:00Z</dcterms:created>
  <dcterms:modified xsi:type="dcterms:W3CDTF">2020-01-15T15:51:45Z</dcterms:modified>
</cp:coreProperties>
</file>